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D:\Casa Solutions\Producten\Super Lettele\"/>
    </mc:Choice>
  </mc:AlternateContent>
  <xr:revisionPtr revIDLastSave="0" documentId="13_ncr:1_{76DB9A33-C626-4C83-98EA-60EB6AE2DF6F}" xr6:coauthVersionLast="47" xr6:coauthVersionMax="47" xr10:uidLastSave="{00000000-0000-0000-0000-000000000000}"/>
  <bookViews>
    <workbookView xWindow="69720" yWindow="-120" windowWidth="29040" windowHeight="15840" xr2:uid="{00000000-000D-0000-FFFF-FFFF00000000}"/>
  </bookViews>
  <sheets>
    <sheet name="Bestelformulier" sheetId="4" r:id="rId1"/>
    <sheet name="Blad1" sheetId="5" r:id="rId2"/>
  </sheets>
  <definedNames>
    <definedName name="_xlnm.Print_Area" localSheetId="0">Bestelformulier!$A$1:$M$60</definedName>
    <definedName name="_xlnm.Print_Area" localSheetId="1">Blad1!$A$1:$E$31</definedName>
  </definedNames>
  <calcPr calcId="191029"/>
</workbook>
</file>

<file path=xl/calcChain.xml><?xml version="1.0" encoding="utf-8"?>
<calcChain xmlns="http://schemas.openxmlformats.org/spreadsheetml/2006/main">
  <c r="M54" i="4" l="1"/>
  <c r="M55" i="4"/>
  <c r="J54" i="4"/>
  <c r="J55" i="4"/>
  <c r="J56" i="4"/>
  <c r="I54" i="4"/>
  <c r="I55" i="4"/>
  <c r="K34" i="4"/>
  <c r="M34" i="4" s="1"/>
  <c r="K35" i="4"/>
  <c r="M35" i="4" s="1"/>
  <c r="K36" i="4"/>
  <c r="M36" i="4" s="1"/>
  <c r="K37" i="4"/>
  <c r="M37" i="4" s="1"/>
  <c r="K38" i="4"/>
  <c r="M38" i="4" s="1"/>
  <c r="K39" i="4"/>
  <c r="M39" i="4" s="1"/>
  <c r="K40" i="4"/>
  <c r="M40" i="4" s="1"/>
  <c r="K41" i="4"/>
  <c r="M41" i="4" s="1"/>
  <c r="I56" i="4"/>
  <c r="D56" i="4"/>
  <c r="F56" i="4" s="1"/>
  <c r="D55" i="4"/>
  <c r="F55" i="4" s="1"/>
  <c r="D54" i="4"/>
  <c r="F54" i="4" s="1"/>
  <c r="D53" i="4"/>
  <c r="F53" i="4" s="1"/>
  <c r="D52" i="4"/>
  <c r="F52" i="4" s="1"/>
  <c r="D51" i="4"/>
  <c r="F51" i="4" s="1"/>
  <c r="D50" i="4"/>
  <c r="F50" i="4" s="1"/>
  <c r="D49" i="4"/>
  <c r="F49" i="4" s="1"/>
  <c r="D48" i="4"/>
  <c r="F48" i="4" s="1"/>
  <c r="D47" i="4"/>
  <c r="F47" i="4" s="1"/>
  <c r="D46" i="4"/>
  <c r="F46" i="4" s="1"/>
  <c r="D45" i="4"/>
  <c r="F45" i="4" s="1"/>
  <c r="D44" i="4"/>
  <c r="F44" i="4" s="1"/>
  <c r="D43" i="4"/>
  <c r="F43" i="4" s="1"/>
  <c r="D42" i="4"/>
  <c r="F42" i="4" s="1"/>
  <c r="D40" i="4"/>
  <c r="F40" i="4" s="1"/>
  <c r="D39" i="4"/>
  <c r="F39" i="4" s="1"/>
  <c r="F37" i="4"/>
  <c r="D37" i="4"/>
  <c r="D36" i="4"/>
  <c r="F36" i="4" s="1"/>
  <c r="D35" i="4"/>
  <c r="F35" i="4" s="1"/>
  <c r="K49" i="4"/>
  <c r="M49" i="4" s="1"/>
  <c r="K48" i="4"/>
  <c r="M48" i="4" s="1"/>
  <c r="K47" i="4"/>
  <c r="M47" i="4" s="1"/>
  <c r="K46" i="4"/>
  <c r="M46" i="4" s="1"/>
  <c r="K45" i="4"/>
  <c r="M45" i="4" s="1"/>
  <c r="K44" i="4"/>
  <c r="M44" i="4" s="1"/>
  <c r="K43" i="4"/>
  <c r="M43" i="4" s="1"/>
  <c r="K42" i="4"/>
  <c r="M42" i="4" s="1"/>
  <c r="K30" i="4"/>
  <c r="M30" i="4" s="1"/>
  <c r="K31" i="4"/>
  <c r="M31" i="4" s="1"/>
  <c r="K32" i="4"/>
  <c r="M32" i="4"/>
  <c r="K33" i="4"/>
  <c r="M33" i="4" s="1"/>
  <c r="K13" i="4"/>
  <c r="M13" i="4" s="1"/>
  <c r="K14" i="4"/>
  <c r="M14" i="4"/>
  <c r="K15" i="4"/>
  <c r="M15" i="4"/>
  <c r="K16" i="4"/>
  <c r="M16" i="4" s="1"/>
  <c r="K17" i="4"/>
  <c r="M17" i="4" s="1"/>
  <c r="K18" i="4"/>
  <c r="M18" i="4" s="1"/>
  <c r="K19" i="4"/>
  <c r="M19" i="4" s="1"/>
  <c r="K20" i="4"/>
  <c r="M20" i="4" s="1"/>
  <c r="K21" i="4"/>
  <c r="M21" i="4" s="1"/>
  <c r="K22" i="4"/>
  <c r="M22" i="4" s="1"/>
  <c r="K23" i="4"/>
  <c r="M23" i="4"/>
  <c r="K24" i="4"/>
  <c r="M24" i="4"/>
  <c r="K25" i="4"/>
  <c r="M25" i="4" s="1"/>
  <c r="K55" i="4" l="1"/>
  <c r="K56" i="4"/>
  <c r="M56" i="4" s="1"/>
  <c r="M58" i="4" s="1"/>
  <c r="K54" i="4"/>
  <c r="D27" i="4"/>
  <c r="D28" i="4"/>
  <c r="D29" i="4"/>
  <c r="D30" i="4"/>
  <c r="D31" i="4"/>
  <c r="D32" i="4"/>
  <c r="M59" i="4" l="1"/>
  <c r="F29" i="4"/>
  <c r="F32" i="4" l="1"/>
  <c r="F31" i="4"/>
  <c r="F30" i="4"/>
  <c r="D26" i="4"/>
  <c r="D12" i="4"/>
  <c r="D13" i="4"/>
  <c r="D14" i="4"/>
  <c r="D15" i="4"/>
  <c r="F15" i="4" s="1"/>
  <c r="D16" i="4"/>
  <c r="F16" i="4" s="1"/>
  <c r="D17" i="4"/>
  <c r="F17" i="4" s="1"/>
  <c r="D18" i="4"/>
  <c r="F18" i="4" s="1"/>
  <c r="D19" i="4"/>
  <c r="F19" i="4" s="1"/>
  <c r="D20" i="4"/>
  <c r="F20" i="4" s="1"/>
  <c r="D21" i="4"/>
  <c r="F21" i="4" s="1"/>
  <c r="D22" i="4"/>
  <c r="F22" i="4" s="1"/>
  <c r="D23" i="4"/>
  <c r="F23" i="4" s="1"/>
  <c r="D24" i="4"/>
  <c r="F24" i="4" s="1"/>
  <c r="D11" i="4"/>
  <c r="F11" i="4" l="1"/>
  <c r="F12" i="4"/>
  <c r="F13" i="4"/>
  <c r="F14" i="4"/>
  <c r="F28" i="4"/>
  <c r="F27" i="4"/>
  <c r="F26" i="4"/>
  <c r="F58" i="4" l="1"/>
  <c r="M11" i="4" s="1"/>
  <c r="M60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wigger02</author>
  </authors>
  <commentList>
    <comment ref="A26" authorId="0" shapeId="0" xr:uid="{00000000-0006-0000-0100-000001000000}">
      <text>
        <r>
          <rPr>
            <sz val="9"/>
            <color indexed="81"/>
            <rFont val="Tahoma"/>
            <family val="2"/>
          </rPr>
          <t>Inhoud:
Hamburger
Karbonade
Satestok varken
Speklap
Bbqworst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wigger02</author>
  </authors>
  <commentList>
    <comment ref="A16" authorId="0" shapeId="0" xr:uid="{42C4F1D0-4619-4821-9C41-333E6710F15D}">
      <text>
        <r>
          <rPr>
            <sz val="9"/>
            <color indexed="81"/>
            <rFont val="Tahoma"/>
            <family val="2"/>
          </rPr>
          <t xml:space="preserve">Inhoud:
bbqworst
hamburger
Karbonade
Satestok varken
Speklapje
</t>
        </r>
      </text>
    </comment>
  </commentList>
</comments>
</file>

<file path=xl/sharedStrings.xml><?xml version="1.0" encoding="utf-8"?>
<sst xmlns="http://schemas.openxmlformats.org/spreadsheetml/2006/main" count="221" uniqueCount="132">
  <si>
    <t>totaal</t>
  </si>
  <si>
    <t>Naam</t>
  </si>
  <si>
    <t>Telefoonnummer</t>
  </si>
  <si>
    <t>Ophaal datum</t>
  </si>
  <si>
    <t>Gehaald</t>
  </si>
  <si>
    <t>Retour</t>
  </si>
  <si>
    <t>Grolsch krat</t>
  </si>
  <si>
    <t>Totaal</t>
  </si>
  <si>
    <t xml:space="preserve">Prijs </t>
  </si>
  <si>
    <t>Heineken krat</t>
  </si>
  <si>
    <t>Hertog Jan krat</t>
  </si>
  <si>
    <t>DE koffie 500 gr. snelf.</t>
  </si>
  <si>
    <t>DE koffie 500 gr. grof voor perculator.</t>
  </si>
  <si>
    <t>thee pickwick 1 kops</t>
  </si>
  <si>
    <t>Prijs €</t>
  </si>
  <si>
    <t>Totaal €</t>
  </si>
  <si>
    <t>sate Wijko 500 gr. K&amp;K</t>
  </si>
  <si>
    <t>Zigeunersaus Remia</t>
  </si>
  <si>
    <t>Kerrie-ananassaus Calvé</t>
  </si>
  <si>
    <t>Schaslicksaus Calvé</t>
  </si>
  <si>
    <t>Whiskeysaus Calvé</t>
  </si>
  <si>
    <t>Huzarensalade AK 750 gr.</t>
  </si>
  <si>
    <t xml:space="preserve">Rundvleessalade AK 750 gr. </t>
  </si>
  <si>
    <t>Champignons 250 gr.</t>
  </si>
  <si>
    <t>Bordjes Bio 20 st.</t>
  </si>
  <si>
    <t>Soepkommen</t>
  </si>
  <si>
    <t>Vorken Bio 10 st.</t>
  </si>
  <si>
    <t>Messen Bio 10 st.</t>
  </si>
  <si>
    <t>Servetten 30 st</t>
  </si>
  <si>
    <t>Roerstaafjes</t>
  </si>
  <si>
    <t>BBQ pan</t>
  </si>
  <si>
    <t>BBQ met rooster</t>
  </si>
  <si>
    <t>BBQ plat rond</t>
  </si>
  <si>
    <t>Schoonmaken bbq</t>
  </si>
  <si>
    <t>Lepels ??</t>
  </si>
  <si>
    <t>Bekers karton ??</t>
  </si>
  <si>
    <t>Olijfolie Bertolli</t>
  </si>
  <si>
    <t>Bak&amp;braad vl. 450 ml Croma</t>
  </si>
  <si>
    <t>Hamburger p.st.</t>
  </si>
  <si>
    <t>Karbonade p.st.</t>
  </si>
  <si>
    <t>Speklap p.st.</t>
  </si>
  <si>
    <t>Bbqworst p.st.</t>
  </si>
  <si>
    <t>Shoarmavlees 500 gr.</t>
  </si>
  <si>
    <t>Vlees boer Berrie</t>
  </si>
  <si>
    <t>Overig vlees</t>
  </si>
  <si>
    <t>Radler 0% 6 pck</t>
  </si>
  <si>
    <t>Coca cola 1,5 ltr.</t>
  </si>
  <si>
    <t>Coca light 1,5 ltr.</t>
  </si>
  <si>
    <t>Fanta 1,5 ltr</t>
  </si>
  <si>
    <t>Ice tea 1,5 ltr</t>
  </si>
  <si>
    <t>7 up 1,5 ltr</t>
  </si>
  <si>
    <t>Rivella 1,5 ltr.</t>
  </si>
  <si>
    <t>Bar le Duc 1,5 ltr.</t>
  </si>
  <si>
    <t>Cassis Hero 1,25 ltr.</t>
  </si>
  <si>
    <t>Fruitcocktail Del Monte</t>
  </si>
  <si>
    <t>Kersen op Sap</t>
  </si>
  <si>
    <t>BBQsaus Calvé</t>
  </si>
  <si>
    <t>Knoflooksaus Calvé</t>
  </si>
  <si>
    <t>statiegeld heen/retour</t>
  </si>
  <si>
    <t>Rood Merlot Barefoot</t>
  </si>
  <si>
    <t>Adres</t>
  </si>
  <si>
    <t>BBQpakket (5 st.)</t>
  </si>
  <si>
    <t>Satestokje p.st.</t>
  </si>
  <si>
    <t>Vlees Piggy's palace (varken)</t>
  </si>
  <si>
    <t>Hamburgers 12 st.</t>
  </si>
  <si>
    <t>Fricandellen 20stuks</t>
  </si>
  <si>
    <t>Knakworst 12 st. Unox</t>
  </si>
  <si>
    <t>Spareribs naturel 600gr.</t>
  </si>
  <si>
    <t>Nog uitzoeken</t>
  </si>
  <si>
    <t>Subtotaal</t>
  </si>
  <si>
    <t>Dubbelfriss Appel &amp; Perzik</t>
  </si>
  <si>
    <t>Droog wit (Sauvig. Blanc 
The green wine company)</t>
  </si>
  <si>
    <t>X</t>
  </si>
  <si>
    <t>Olijfolie Bertolli 250 ml.</t>
  </si>
  <si>
    <t>Bak&amp;br.vl. 450 ml Croma</t>
  </si>
  <si>
    <t>DE koffie 500 gr.grof v. perculator</t>
  </si>
  <si>
    <t>Lepels hout FSC 10 st.</t>
  </si>
  <si>
    <t>Hamburgers 12 st. Mora</t>
  </si>
  <si>
    <t>Fricandel 20 st. Everyday</t>
  </si>
  <si>
    <t>Heksenkaas</t>
  </si>
  <si>
    <t>Boursin</t>
  </si>
  <si>
    <t>Paturain</t>
  </si>
  <si>
    <t>Feta blokjes</t>
  </si>
  <si>
    <t>Olijven groen in olie</t>
  </si>
  <si>
    <t>Thee pickwick 1 kops (20*2 gr)</t>
  </si>
  <si>
    <t>Bar le Duc bronwater 1,5 ltr.</t>
  </si>
  <si>
    <t>Stokbrood wit gesneden</t>
  </si>
  <si>
    <t>Stokbrood bruin gesneden</t>
  </si>
  <si>
    <t>Ranja Framboos Limo</t>
  </si>
  <si>
    <t>Ranja Sinaasappel Limo</t>
  </si>
  <si>
    <t>Rosé Huiswijn 1 .tr.</t>
  </si>
  <si>
    <t>Koffiemelk halvam. 455 ml Fr. Vlag</t>
  </si>
  <si>
    <t>Suiker klontjes 750 gr.</t>
  </si>
  <si>
    <t xml:space="preserve">Philadelphia kruidenboter </t>
  </si>
  <si>
    <t>Koffiemelk cups Fr.Vlag (10 st.)</t>
  </si>
  <si>
    <t>Jac. Kruidenboter 100 gr.</t>
  </si>
  <si>
    <t>Fanta 1,5 ltr.</t>
  </si>
  <si>
    <t xml:space="preserve">Lipton Ice tea Lemon 1,5 ltr </t>
  </si>
  <si>
    <t>Dubbelfriss Appel &amp; Perzik 1,5  ltr.</t>
  </si>
  <si>
    <t>Soepkommen(schaal) 10st</t>
  </si>
  <si>
    <t>BBQpakket 5 st.</t>
  </si>
  <si>
    <t>Hamburger 4.st.</t>
  </si>
  <si>
    <t>Satestokje 4.st.</t>
  </si>
  <si>
    <t>BBQ grote pan</t>
  </si>
  <si>
    <t>Schoonmaakboete per BBQ</t>
  </si>
  <si>
    <t>statiegeld ingeleverd</t>
  </si>
  <si>
    <t>*Prijzen kunnen iets afwijken op basis van de dagprijs</t>
  </si>
  <si>
    <t>Betaling via pin bij retourneren</t>
  </si>
  <si>
    <t>BBQ gril plaat</t>
  </si>
  <si>
    <t xml:space="preserve">Verwachte retour datum </t>
  </si>
  <si>
    <t>BBQworst 4.st.</t>
  </si>
  <si>
    <t>Bekers karton 50 st.</t>
  </si>
  <si>
    <t>Servetten 50 st.</t>
  </si>
  <si>
    <t>Sate Wijko 520 gr. K&amp;K</t>
  </si>
  <si>
    <t>Droog wit Sauvig. Blanc (gwc)</t>
  </si>
  <si>
    <t>Licht zoet wit Alte Weintradition</t>
  </si>
  <si>
    <t>BBQ datum (voor koeling)</t>
  </si>
  <si>
    <t>Stokbrood en Sauzen</t>
  </si>
  <si>
    <t>Dranken</t>
  </si>
  <si>
    <t>Statiegeld</t>
  </si>
  <si>
    <t>Aantallen dranken in overleg = retourrecht!!! (max. 30%)</t>
  </si>
  <si>
    <t>Mayonaise Remia</t>
  </si>
  <si>
    <t>Ketchup Remia</t>
  </si>
  <si>
    <t>Bordjes bio 20 st.</t>
  </si>
  <si>
    <t>Vorken hout fsc 20 st.</t>
  </si>
  <si>
    <t>Messen hout fsc 20 st.</t>
  </si>
  <si>
    <t>Roerstaafjes hout fsc 100 st</t>
  </si>
  <si>
    <t>Curry Remia</t>
  </si>
  <si>
    <t>Radler 2% 6 pck</t>
  </si>
  <si>
    <t>Bestelformulier Partyservice Super Lettele mei 2024</t>
  </si>
  <si>
    <t>Karbonade 4.st.</t>
  </si>
  <si>
    <t>Speklap 4.st.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</si>
</sst>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&quot;fl&quot;\ * #,##0.00_-;_-&quot;fl&quot;\ * #,##0.00\-;_-&quot;fl&quot;\ * &quot;-&quot;??_-;_-@_-"/>
    <numFmt numFmtId="165" formatCode="_-[$€-2]\ * #,##0.00_-;_-[$€-2]\ * #,##0.00\-;_-[$€-2]\ * &quot;-&quot;??_-;_-@_-"/>
    <numFmt numFmtId="166" formatCode="&quot;€&quot;\ #,##0.00"/>
  </numFmts>
  <fonts count="16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b/>
      <u/>
      <sz val="16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i/>
      <u/>
      <sz val="10"/>
      <name val="Arial"/>
      <family val="2"/>
    </font>
    <font>
      <sz val="16"/>
      <name val="Arial"/>
      <family val="2"/>
    </font>
    <font>
      <b/>
      <i/>
      <u/>
      <sz val="10"/>
      <name val="Arial"/>
      <family val="2"/>
    </font>
    <font>
      <sz val="9"/>
      <color indexed="81"/>
      <name val="Tahoma"/>
      <family val="2"/>
    </font>
    <font>
      <i/>
      <sz val="10"/>
      <name val="Arial"/>
      <family val="2"/>
    </font>
    <font>
      <sz val="10"/>
      <color theme="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94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0" fillId="0" borderId="1" xfId="0" applyBorder="1"/>
    <xf numFmtId="0" fontId="2" fillId="0" borderId="1" xfId="0" applyFont="1" applyBorder="1"/>
    <xf numFmtId="0" fontId="7" fillId="0" borderId="0" xfId="0" applyFont="1"/>
    <xf numFmtId="0" fontId="8" fillId="0" borderId="0" xfId="0" applyFont="1"/>
    <xf numFmtId="165" fontId="0" fillId="0" borderId="0" xfId="0" applyNumberFormat="1"/>
    <xf numFmtId="165" fontId="2" fillId="0" borderId="0" xfId="0" applyNumberFormat="1" applyFont="1"/>
    <xf numFmtId="0" fontId="3" fillId="0" borderId="0" xfId="0" applyFont="1" applyAlignment="1">
      <alignment horizontal="right"/>
    </xf>
    <xf numFmtId="0" fontId="2" fillId="0" borderId="0" xfId="0" quotePrefix="1" applyFont="1"/>
    <xf numFmtId="0" fontId="0" fillId="0" borderId="2" xfId="0" applyBorder="1"/>
    <xf numFmtId="0" fontId="9" fillId="0" borderId="1" xfId="0" applyFont="1" applyBorder="1"/>
    <xf numFmtId="0" fontId="10" fillId="0" borderId="0" xfId="0" applyFont="1"/>
    <xf numFmtId="0" fontId="11" fillId="4" borderId="0" xfId="0" applyFont="1" applyFill="1"/>
    <xf numFmtId="0" fontId="0" fillId="4" borderId="0" xfId="0" applyFill="1"/>
    <xf numFmtId="0" fontId="5" fillId="4" borderId="0" xfId="0" applyFont="1" applyFill="1"/>
    <xf numFmtId="0" fontId="6" fillId="4" borderId="0" xfId="0" applyFont="1" applyFill="1"/>
    <xf numFmtId="0" fontId="8" fillId="4" borderId="0" xfId="0" applyFont="1" applyFill="1"/>
    <xf numFmtId="0" fontId="2" fillId="0" borderId="1" xfId="0" applyFon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2" fillId="0" borderId="1" xfId="0" quotePrefix="1" applyFont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0" borderId="1" xfId="0" applyBorder="1" applyProtection="1">
      <protection locked="0"/>
    </xf>
    <xf numFmtId="16" fontId="1" fillId="0" borderId="1" xfId="0" applyNumberFormat="1" applyFont="1" applyBorder="1" applyAlignment="1">
      <alignment textRotation="90"/>
    </xf>
    <xf numFmtId="0" fontId="1" fillId="0" borderId="1" xfId="0" applyFont="1" applyBorder="1" applyAlignment="1">
      <alignment textRotation="90"/>
    </xf>
    <xf numFmtId="0" fontId="1" fillId="0" borderId="1" xfId="0" applyFont="1" applyBorder="1"/>
    <xf numFmtId="0" fontId="0" fillId="2" borderId="1" xfId="0" applyFill="1" applyBorder="1"/>
    <xf numFmtId="0" fontId="0" fillId="2" borderId="2" xfId="0" applyFill="1" applyBorder="1"/>
    <xf numFmtId="0" fontId="1" fillId="0" borderId="2" xfId="0" applyFont="1" applyBorder="1"/>
    <xf numFmtId="0" fontId="1" fillId="3" borderId="1" xfId="0" applyFont="1" applyFill="1" applyBorder="1"/>
    <xf numFmtId="0" fontId="1" fillId="5" borderId="1" xfId="0" applyFont="1" applyFill="1" applyBorder="1"/>
    <xf numFmtId="0" fontId="1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1" fillId="6" borderId="1" xfId="0" applyFont="1" applyFill="1" applyBorder="1"/>
    <xf numFmtId="0" fontId="3" fillId="7" borderId="0" xfId="0" applyFont="1" applyFill="1"/>
    <xf numFmtId="0" fontId="0" fillId="7" borderId="0" xfId="0" applyFill="1"/>
    <xf numFmtId="0" fontId="0" fillId="7" borderId="0" xfId="0" applyFill="1" applyAlignment="1">
      <alignment horizontal="right"/>
    </xf>
    <xf numFmtId="0" fontId="2" fillId="7" borderId="1" xfId="0" applyFont="1" applyFill="1" applyBorder="1" applyAlignment="1" applyProtection="1">
      <alignment horizontal="center"/>
      <protection locked="0"/>
    </xf>
    <xf numFmtId="0" fontId="2" fillId="7" borderId="1" xfId="0" applyFont="1" applyFill="1" applyBorder="1"/>
    <xf numFmtId="166" fontId="2" fillId="6" borderId="1" xfId="1" applyNumberFormat="1" applyFont="1" applyFill="1" applyBorder="1" applyAlignment="1">
      <alignment horizontal="right" vertical="top"/>
    </xf>
    <xf numFmtId="166" fontId="0" fillId="6" borderId="1" xfId="1" applyNumberFormat="1" applyFont="1" applyFill="1" applyBorder="1" applyAlignment="1">
      <alignment horizontal="right" vertical="top"/>
    </xf>
    <xf numFmtId="166" fontId="2" fillId="0" borderId="1" xfId="1" applyNumberFormat="1" applyFont="1" applyBorder="1" applyAlignment="1">
      <alignment horizontal="right" vertical="top"/>
    </xf>
    <xf numFmtId="166" fontId="2" fillId="3" borderId="1" xfId="1" applyNumberFormat="1" applyFont="1" applyFill="1" applyBorder="1" applyAlignment="1">
      <alignment horizontal="right" vertical="top"/>
    </xf>
    <xf numFmtId="166" fontId="0" fillId="0" borderId="1" xfId="1" applyNumberFormat="1" applyFont="1" applyBorder="1" applyAlignment="1">
      <alignment horizontal="right" vertical="top"/>
    </xf>
    <xf numFmtId="4" fontId="2" fillId="7" borderId="1" xfId="0" applyNumberFormat="1" applyFont="1" applyFill="1" applyBorder="1" applyAlignment="1">
      <alignment horizontal="right"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 applyProtection="1">
      <alignment horizontal="center"/>
      <protection locked="0"/>
    </xf>
    <xf numFmtId="0" fontId="1" fillId="0" borderId="1" xfId="0" quotePrefix="1" applyFont="1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2" fontId="2" fillId="0" borderId="1" xfId="1" applyNumberFormat="1" applyFont="1" applyBorder="1" applyAlignment="1">
      <alignment horizontal="right" vertical="top"/>
    </xf>
    <xf numFmtId="2" fontId="2" fillId="3" borderId="1" xfId="1" applyNumberFormat="1" applyFont="1" applyFill="1" applyBorder="1" applyAlignment="1">
      <alignment horizontal="right" vertical="top"/>
    </xf>
    <xf numFmtId="2" fontId="2" fillId="0" borderId="0" xfId="1" applyNumberFormat="1" applyFont="1" applyBorder="1" applyAlignment="1">
      <alignment horizontal="right" vertical="top"/>
    </xf>
    <xf numFmtId="0" fontId="1" fillId="0" borderId="0" xfId="0" applyFont="1"/>
    <xf numFmtId="2" fontId="2" fillId="0" borderId="0" xfId="1" applyNumberFormat="1" applyFont="1" applyFill="1" applyBorder="1" applyAlignment="1">
      <alignment horizontal="right" vertical="top"/>
    </xf>
    <xf numFmtId="2" fontId="2" fillId="0" borderId="1" xfId="1" applyNumberFormat="1" applyFont="1" applyFill="1" applyBorder="1" applyAlignment="1">
      <alignment horizontal="right" vertical="top"/>
    </xf>
    <xf numFmtId="14" fontId="1" fillId="0" borderId="0" xfId="0" quotePrefix="1" applyNumberFormat="1" applyFont="1" applyAlignment="1" applyProtection="1">
      <alignment horizontal="left" vertical="top"/>
      <protection locked="0"/>
    </xf>
    <xf numFmtId="0" fontId="0" fillId="0" borderId="0" xfId="0" quotePrefix="1" applyAlignment="1" applyProtection="1">
      <alignment horizontal="left" vertical="top"/>
      <protection locked="0"/>
    </xf>
    <xf numFmtId="2" fontId="2" fillId="7" borderId="1" xfId="1" applyNumberFormat="1" applyFont="1" applyFill="1" applyBorder="1" applyAlignment="1">
      <alignment horizontal="right" vertical="top"/>
    </xf>
    <xf numFmtId="0" fontId="0" fillId="0" borderId="0" xfId="0" applyAlignment="1">
      <alignment horizontal="right"/>
    </xf>
    <xf numFmtId="0" fontId="1" fillId="3" borderId="1" xfId="0" applyFont="1" applyFill="1" applyBorder="1" applyAlignment="1">
      <alignment horizontal="right"/>
    </xf>
    <xf numFmtId="2" fontId="2" fillId="3" borderId="1" xfId="1" applyNumberFormat="1" applyFont="1" applyFill="1" applyBorder="1" applyAlignment="1">
      <alignment horizontal="right"/>
    </xf>
    <xf numFmtId="0" fontId="1" fillId="3" borderId="1" xfId="0" applyFont="1" applyFill="1" applyBorder="1" applyAlignment="1">
      <alignment horizontal="left"/>
    </xf>
    <xf numFmtId="0" fontId="0" fillId="3" borderId="1" xfId="0" applyFill="1" applyBorder="1" applyAlignment="1">
      <alignment horizontal="center" vertical="center"/>
    </xf>
    <xf numFmtId="2" fontId="2" fillId="9" borderId="1" xfId="1" applyNumberFormat="1" applyFont="1" applyFill="1" applyBorder="1" applyAlignment="1">
      <alignment horizontal="right" vertical="top"/>
    </xf>
    <xf numFmtId="0" fontId="0" fillId="9" borderId="1" xfId="0" applyFill="1" applyBorder="1"/>
    <xf numFmtId="0" fontId="14" fillId="8" borderId="0" xfId="0" applyFont="1" applyFill="1" applyAlignment="1">
      <alignment wrapText="1"/>
    </xf>
    <xf numFmtId="2" fontId="0" fillId="9" borderId="1" xfId="1" applyNumberFormat="1" applyFont="1" applyFill="1" applyBorder="1" applyAlignment="1">
      <alignment horizontal="right" vertical="top"/>
    </xf>
    <xf numFmtId="2" fontId="15" fillId="9" borderId="1" xfId="1" applyNumberFormat="1" applyFont="1" applyFill="1" applyBorder="1" applyAlignment="1">
      <alignment horizontal="right" vertical="top"/>
    </xf>
    <xf numFmtId="0" fontId="1" fillId="9" borderId="1" xfId="0" applyFont="1" applyFill="1" applyBorder="1"/>
    <xf numFmtId="0" fontId="0" fillId="10" borderId="1" xfId="0" applyFill="1" applyBorder="1"/>
    <xf numFmtId="0" fontId="2" fillId="0" borderId="1" xfId="0" applyFont="1" applyBorder="1" applyProtection="1">
      <protection locked="0"/>
    </xf>
    <xf numFmtId="2" fontId="0" fillId="2" borderId="1" xfId="0" applyNumberFormat="1" applyFill="1" applyBorder="1"/>
    <xf numFmtId="2" fontId="2" fillId="0" borderId="1" xfId="1" applyNumberFormat="1" applyFont="1" applyBorder="1" applyAlignment="1" applyProtection="1">
      <alignment horizontal="right" vertical="top"/>
      <protection locked="0"/>
    </xf>
    <xf numFmtId="0" fontId="12" fillId="0" borderId="10" xfId="0" applyFont="1" applyBorder="1" applyAlignment="1">
      <alignment horizontal="center"/>
    </xf>
    <xf numFmtId="0" fontId="12" fillId="0" borderId="8" xfId="0" applyFont="1" applyBorder="1" applyAlignment="1">
      <alignment horizontal="center"/>
    </xf>
    <xf numFmtId="0" fontId="12" fillId="0" borderId="9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14" fontId="1" fillId="0" borderId="1" xfId="0" quotePrefix="1" applyNumberFormat="1" applyFont="1" applyBorder="1" applyAlignment="1" applyProtection="1">
      <alignment horizontal="center" vertical="top"/>
      <protection locked="0"/>
    </xf>
    <xf numFmtId="0" fontId="1" fillId="0" borderId="1" xfId="0" applyFont="1" applyBorder="1" applyAlignment="1" applyProtection="1">
      <alignment horizontal="center" vertical="top"/>
      <protection locked="0"/>
    </xf>
    <xf numFmtId="0" fontId="2" fillId="0" borderId="1" xfId="0" applyFont="1" applyBorder="1" applyAlignment="1" applyProtection="1">
      <alignment horizontal="center" vertical="top"/>
      <protection locked="0"/>
    </xf>
    <xf numFmtId="0" fontId="0" fillId="0" borderId="1" xfId="0" applyBorder="1" applyAlignment="1" applyProtection="1">
      <alignment horizontal="center" vertical="top"/>
      <protection locked="0"/>
    </xf>
    <xf numFmtId="49" fontId="1" fillId="0" borderId="1" xfId="0" quotePrefix="1" applyNumberFormat="1" applyFont="1" applyBorder="1" applyAlignment="1" applyProtection="1">
      <alignment horizontal="center" vertical="top"/>
      <protection locked="0"/>
    </xf>
    <xf numFmtId="14" fontId="0" fillId="0" borderId="1" xfId="0" quotePrefix="1" applyNumberFormat="1" applyBorder="1" applyAlignment="1" applyProtection="1">
      <alignment horizontal="center" vertical="top"/>
      <protection locked="0"/>
    </xf>
    <xf numFmtId="0" fontId="0" fillId="0" borderId="1" xfId="0" quotePrefix="1" applyBorder="1" applyAlignment="1" applyProtection="1">
      <alignment horizontal="center" vertical="top"/>
      <protection locked="0"/>
    </xf>
    <xf numFmtId="0" fontId="1" fillId="0" borderId="0" xfId="0" applyFont="1" applyAlignment="1" applyProtection="1">
      <alignment horizontal="left" vertical="top" wrapText="1"/>
      <protection locked="0"/>
    </xf>
    <xf numFmtId="0" fontId="1" fillId="0" borderId="0" xfId="0" applyFont="1" applyAlignment="1" applyProtection="1">
      <alignment horizontal="left" wrapText="1"/>
      <protection locked="0"/>
    </xf>
    <xf numFmtId="0" fontId="12" fillId="0" borderId="3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7" xfId="0" applyFont="1" applyBorder="1" applyAlignment="1">
      <alignment horizontal="center"/>
    </xf>
  </cellXfs>
  <cellStyles count="2">
    <cellStyle name="Standaard" xfId="0" builtinId="0"/>
    <cellStyle name="Valuta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690197</xdr:colOff>
      <xdr:row>1</xdr:row>
      <xdr:rowOff>7327</xdr:rowOff>
    </xdr:from>
    <xdr:to>
      <xdr:col>12</xdr:col>
      <xdr:colOff>246550</xdr:colOff>
      <xdr:row>7</xdr:row>
      <xdr:rowOff>10806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899389" y="263769"/>
          <a:ext cx="2562957" cy="9779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60"/>
  <sheetViews>
    <sheetView tabSelected="1" zoomScale="130" zoomScaleNormal="130" workbookViewId="0">
      <selection activeCell="I30" sqref="I30"/>
    </sheetView>
  </sheetViews>
  <sheetFormatPr defaultRowHeight="12.75" x14ac:dyDescent="0.35"/>
  <cols>
    <col min="1" max="1" width="22.265625" customWidth="1"/>
    <col min="2" max="2" width="3.86328125" customWidth="1"/>
    <col min="3" max="3" width="3.3984375" customWidth="1"/>
    <col min="4" max="4" width="3.86328125" customWidth="1"/>
    <col min="5" max="5" width="6.265625" bestFit="1" customWidth="1"/>
    <col min="6" max="6" width="6.3984375" customWidth="1"/>
    <col min="7" max="7" width="2" customWidth="1"/>
    <col min="8" max="8" width="28.73046875" customWidth="1"/>
    <col min="9" max="9" width="3.73046875" customWidth="1"/>
    <col min="10" max="10" width="3.3984375" customWidth="1"/>
    <col min="11" max="11" width="3.73046875" customWidth="1"/>
    <col min="12" max="12" width="5.59765625" bestFit="1" customWidth="1"/>
    <col min="13" max="13" width="7.59765625" bestFit="1" customWidth="1"/>
    <col min="14" max="14" width="3" customWidth="1"/>
    <col min="15" max="15" width="8.1328125" customWidth="1"/>
    <col min="18" max="18" width="12.73046875" customWidth="1"/>
    <col min="19" max="19" width="8.1328125" customWidth="1"/>
  </cols>
  <sheetData>
    <row r="1" spans="1:21" ht="20.65" x14ac:dyDescent="0.6">
      <c r="A1" s="15" t="s">
        <v>129</v>
      </c>
      <c r="B1" s="16"/>
      <c r="C1" s="16"/>
      <c r="D1" s="16"/>
      <c r="E1" s="16"/>
      <c r="F1" s="17"/>
      <c r="G1" s="17"/>
      <c r="H1" s="17"/>
      <c r="I1" s="17"/>
      <c r="J1" s="18"/>
      <c r="K1" s="19"/>
      <c r="L1" s="16"/>
      <c r="M1" s="16"/>
      <c r="O1" s="33"/>
      <c r="P1" s="23"/>
      <c r="T1" s="23"/>
      <c r="U1" s="23"/>
    </row>
    <row r="2" spans="1:21" ht="13.5" customHeight="1" x14ac:dyDescent="0.4">
      <c r="A2" s="78" t="s">
        <v>1</v>
      </c>
      <c r="B2" s="78"/>
      <c r="C2" s="80"/>
      <c r="D2" s="81"/>
      <c r="E2" s="81"/>
      <c r="F2" s="81"/>
      <c r="G2" s="81"/>
      <c r="H2" s="6"/>
      <c r="J2" s="2"/>
      <c r="K2" s="2"/>
      <c r="L2" s="2"/>
      <c r="O2" s="23"/>
      <c r="P2" s="33"/>
      <c r="T2" s="23"/>
      <c r="U2" s="23"/>
    </row>
    <row r="3" spans="1:21" ht="12" customHeight="1" x14ac:dyDescent="0.4">
      <c r="A3" s="78" t="s">
        <v>60</v>
      </c>
      <c r="B3" s="78"/>
      <c r="C3" s="82"/>
      <c r="D3" s="82"/>
      <c r="E3" s="82"/>
      <c r="F3" s="82"/>
      <c r="G3" s="82"/>
      <c r="H3" s="6"/>
      <c r="J3" s="2"/>
      <c r="K3" s="2"/>
      <c r="L3" s="2"/>
      <c r="O3" s="23"/>
      <c r="P3" s="33"/>
      <c r="T3" s="23"/>
      <c r="U3" s="23"/>
    </row>
    <row r="4" spans="1:21" ht="13.5" customHeight="1" x14ac:dyDescent="0.4">
      <c r="A4" s="78" t="s">
        <v>2</v>
      </c>
      <c r="B4" s="78"/>
      <c r="C4" s="83"/>
      <c r="D4" s="83"/>
      <c r="E4" s="83"/>
      <c r="F4" s="83"/>
      <c r="G4" s="83"/>
      <c r="H4" s="10"/>
      <c r="J4" s="2"/>
      <c r="O4" s="23"/>
      <c r="P4" s="33"/>
      <c r="T4" s="23"/>
      <c r="U4" s="23"/>
    </row>
    <row r="5" spans="1:21" ht="13.15" x14ac:dyDescent="0.4">
      <c r="A5" s="78" t="s">
        <v>3</v>
      </c>
      <c r="B5" s="78"/>
      <c r="C5" s="84"/>
      <c r="D5" s="85"/>
      <c r="E5" s="85"/>
      <c r="F5" s="85"/>
      <c r="G5" s="85"/>
      <c r="H5" s="10"/>
      <c r="J5" s="2"/>
      <c r="K5" s="3"/>
      <c r="O5" s="23"/>
      <c r="P5" s="33"/>
      <c r="T5" s="23"/>
      <c r="U5" s="23"/>
    </row>
    <row r="6" spans="1:21" ht="13.15" x14ac:dyDescent="0.4">
      <c r="A6" s="78" t="s">
        <v>109</v>
      </c>
      <c r="B6" s="78"/>
      <c r="C6" s="79"/>
      <c r="D6" s="79"/>
      <c r="E6" s="79"/>
      <c r="F6" s="79"/>
      <c r="G6" s="79"/>
      <c r="H6" s="10"/>
      <c r="J6" s="2"/>
      <c r="K6" s="3"/>
      <c r="O6" s="23"/>
      <c r="P6" s="33"/>
      <c r="T6" s="23"/>
      <c r="U6" s="23"/>
    </row>
    <row r="7" spans="1:21" ht="13.15" x14ac:dyDescent="0.4">
      <c r="A7" s="78" t="s">
        <v>116</v>
      </c>
      <c r="B7" s="78"/>
      <c r="C7" s="79"/>
      <c r="D7" s="79"/>
      <c r="E7" s="79"/>
      <c r="F7" s="79"/>
      <c r="G7" s="79"/>
      <c r="H7" s="10"/>
      <c r="J7" s="2"/>
      <c r="K7" s="3"/>
      <c r="O7" s="23"/>
      <c r="P7" s="33"/>
      <c r="T7" s="23"/>
      <c r="U7" s="23"/>
    </row>
    <row r="8" spans="1:21" ht="13.15" x14ac:dyDescent="0.4">
      <c r="A8" s="2"/>
      <c r="B8" s="57"/>
      <c r="C8" s="58"/>
      <c r="D8" s="58"/>
      <c r="E8" s="58"/>
      <c r="F8" s="58"/>
      <c r="G8" s="1"/>
      <c r="H8" s="10"/>
      <c r="J8" s="2"/>
      <c r="K8" s="3"/>
      <c r="O8" s="23"/>
      <c r="P8" s="33"/>
      <c r="T8" s="23"/>
      <c r="U8" s="23"/>
    </row>
    <row r="9" spans="1:21" ht="12" customHeight="1" x14ac:dyDescent="0.4">
      <c r="A9" s="14"/>
      <c r="B9" s="11"/>
      <c r="C9" s="1"/>
      <c r="D9" s="1"/>
      <c r="E9" s="1"/>
      <c r="F9" s="1"/>
      <c r="G9" s="1"/>
      <c r="H9" s="10"/>
      <c r="J9" s="2"/>
      <c r="K9" s="2"/>
      <c r="O9" s="23"/>
      <c r="R9" s="23"/>
      <c r="S9" s="23"/>
      <c r="T9" s="23"/>
      <c r="U9" s="23"/>
    </row>
    <row r="10" spans="1:21" ht="42.4" x14ac:dyDescent="0.6">
      <c r="A10" s="4"/>
      <c r="B10" s="25" t="s">
        <v>4</v>
      </c>
      <c r="C10" s="25" t="s">
        <v>5</v>
      </c>
      <c r="D10" s="26" t="s">
        <v>7</v>
      </c>
      <c r="E10" s="27" t="s">
        <v>14</v>
      </c>
      <c r="F10" s="4" t="s">
        <v>15</v>
      </c>
      <c r="H10" s="13"/>
      <c r="I10" s="25" t="s">
        <v>4</v>
      </c>
      <c r="J10" s="25" t="s">
        <v>5</v>
      </c>
      <c r="K10" s="26" t="s">
        <v>7</v>
      </c>
      <c r="L10" s="27" t="s">
        <v>8</v>
      </c>
      <c r="M10" s="4" t="s">
        <v>15</v>
      </c>
      <c r="O10" s="23"/>
      <c r="R10" s="34"/>
      <c r="S10" s="34"/>
      <c r="T10" s="34"/>
      <c r="U10" s="23"/>
    </row>
    <row r="11" spans="1:21" ht="13.15" x14ac:dyDescent="0.4">
      <c r="A11" s="71" t="s">
        <v>103</v>
      </c>
      <c r="B11" s="20"/>
      <c r="C11" s="48" t="s">
        <v>72</v>
      </c>
      <c r="D11" s="5">
        <f>SUM(B11)</f>
        <v>0</v>
      </c>
      <c r="E11" s="65">
        <v>20</v>
      </c>
      <c r="F11" s="51">
        <f>SUM(D11*E11)</f>
        <v>0</v>
      </c>
      <c r="H11" s="36" t="s">
        <v>69</v>
      </c>
      <c r="I11" s="39"/>
      <c r="J11" s="39"/>
      <c r="K11" s="40"/>
      <c r="L11" s="46"/>
      <c r="M11" s="59">
        <f>F58</f>
        <v>0</v>
      </c>
      <c r="R11" s="33"/>
      <c r="S11" s="23"/>
      <c r="T11" s="33"/>
      <c r="U11" s="33"/>
    </row>
    <row r="12" spans="1:21" x14ac:dyDescent="0.35">
      <c r="A12" s="71" t="s">
        <v>31</v>
      </c>
      <c r="B12" s="20"/>
      <c r="C12" s="48" t="s">
        <v>72</v>
      </c>
      <c r="D12" s="5">
        <f t="shared" ref="D12:D32" si="0">SUM(B12)</f>
        <v>0</v>
      </c>
      <c r="E12" s="68">
        <v>20</v>
      </c>
      <c r="F12" s="51">
        <f t="shared" ref="F12:F24" si="1">SUM(D12*E12)</f>
        <v>0</v>
      </c>
      <c r="H12" s="4"/>
      <c r="I12" s="21"/>
      <c r="J12" s="21"/>
      <c r="K12" s="5"/>
      <c r="L12" s="51"/>
      <c r="M12" s="51"/>
      <c r="R12" s="34"/>
      <c r="S12" s="34"/>
      <c r="T12" s="34"/>
      <c r="U12" s="23"/>
    </row>
    <row r="13" spans="1:21" x14ac:dyDescent="0.35">
      <c r="A13" s="71" t="s">
        <v>108</v>
      </c>
      <c r="B13" s="20"/>
      <c r="C13" s="48" t="s">
        <v>72</v>
      </c>
      <c r="D13" s="5">
        <f t="shared" si="0"/>
        <v>0</v>
      </c>
      <c r="E13" s="68">
        <v>20</v>
      </c>
      <c r="F13" s="51">
        <f t="shared" si="1"/>
        <v>0</v>
      </c>
      <c r="H13" s="4" t="s">
        <v>75</v>
      </c>
      <c r="I13" s="21"/>
      <c r="J13" s="21" t="s">
        <v>72</v>
      </c>
      <c r="K13" s="5">
        <f>SUM(I13)</f>
        <v>0</v>
      </c>
      <c r="L13" s="51">
        <v>8.4499999999999993</v>
      </c>
      <c r="M13" s="51">
        <f>SUM(K13*L13)</f>
        <v>0</v>
      </c>
      <c r="R13" s="34"/>
      <c r="S13" s="34"/>
      <c r="T13" s="34"/>
      <c r="U13" s="23"/>
    </row>
    <row r="14" spans="1:21" x14ac:dyDescent="0.35">
      <c r="A14" s="71" t="s">
        <v>104</v>
      </c>
      <c r="B14" s="20"/>
      <c r="C14" s="48" t="s">
        <v>72</v>
      </c>
      <c r="D14" s="5">
        <f t="shared" si="0"/>
        <v>0</v>
      </c>
      <c r="E14" s="68">
        <v>50</v>
      </c>
      <c r="F14" s="51">
        <f t="shared" si="1"/>
        <v>0</v>
      </c>
      <c r="H14" s="4" t="s">
        <v>11</v>
      </c>
      <c r="I14" s="21"/>
      <c r="J14" s="21" t="s">
        <v>72</v>
      </c>
      <c r="K14" s="5">
        <f t="shared" ref="K14:K25" si="2">SUM(I14)</f>
        <v>0</v>
      </c>
      <c r="L14" s="51">
        <v>8.4499999999999993</v>
      </c>
      <c r="M14" s="51">
        <f t="shared" ref="M14:M25" si="3">SUM(K14*L14)</f>
        <v>0</v>
      </c>
      <c r="R14" s="34"/>
      <c r="S14" s="34"/>
      <c r="T14" s="34"/>
      <c r="U14" s="23"/>
    </row>
    <row r="15" spans="1:21" x14ac:dyDescent="0.35">
      <c r="A15" s="66" t="s">
        <v>99</v>
      </c>
      <c r="B15" s="20"/>
      <c r="C15" s="21" t="s">
        <v>72</v>
      </c>
      <c r="D15" s="5">
        <f t="shared" si="0"/>
        <v>0</v>
      </c>
      <c r="E15" s="65">
        <v>3.99</v>
      </c>
      <c r="F15" s="51">
        <f t="shared" si="1"/>
        <v>0</v>
      </c>
      <c r="H15" s="27" t="s">
        <v>94</v>
      </c>
      <c r="I15" s="21"/>
      <c r="J15" s="21" t="s">
        <v>72</v>
      </c>
      <c r="K15" s="5">
        <f t="shared" si="2"/>
        <v>0</v>
      </c>
      <c r="L15" s="4">
        <v>0.89</v>
      </c>
      <c r="M15" s="51">
        <f t="shared" si="3"/>
        <v>0</v>
      </c>
      <c r="R15" s="33"/>
      <c r="S15" s="33"/>
      <c r="T15" s="33"/>
      <c r="U15" s="23"/>
    </row>
    <row r="16" spans="1:21" x14ac:dyDescent="0.35">
      <c r="A16" s="27" t="s">
        <v>111</v>
      </c>
      <c r="B16" s="20"/>
      <c r="C16" s="49" t="s">
        <v>72</v>
      </c>
      <c r="D16" s="5">
        <f t="shared" si="0"/>
        <v>0</v>
      </c>
      <c r="E16" s="51">
        <v>3.99</v>
      </c>
      <c r="F16" s="51">
        <f t="shared" si="1"/>
        <v>0</v>
      </c>
      <c r="H16" s="4" t="s">
        <v>91</v>
      </c>
      <c r="I16" s="21"/>
      <c r="J16" s="21" t="s">
        <v>72</v>
      </c>
      <c r="K16" s="5">
        <f t="shared" si="2"/>
        <v>0</v>
      </c>
      <c r="L16" s="4">
        <v>2.0499999999999998</v>
      </c>
      <c r="M16" s="51">
        <f t="shared" si="3"/>
        <v>0</v>
      </c>
      <c r="R16" s="33"/>
      <c r="S16" s="33"/>
      <c r="T16" s="33"/>
      <c r="U16" s="23"/>
    </row>
    <row r="17" spans="1:22" x14ac:dyDescent="0.35">
      <c r="A17" s="4" t="s">
        <v>123</v>
      </c>
      <c r="B17" s="20"/>
      <c r="C17" s="48" t="s">
        <v>72</v>
      </c>
      <c r="D17" s="5">
        <f t="shared" si="0"/>
        <v>0</v>
      </c>
      <c r="E17" s="51">
        <v>1.99</v>
      </c>
      <c r="F17" s="51">
        <f t="shared" si="1"/>
        <v>0</v>
      </c>
      <c r="H17" s="4" t="s">
        <v>92</v>
      </c>
      <c r="I17" s="21"/>
      <c r="J17" s="21" t="s">
        <v>72</v>
      </c>
      <c r="K17" s="5">
        <f t="shared" si="2"/>
        <v>0</v>
      </c>
      <c r="L17" s="4">
        <v>1.98</v>
      </c>
      <c r="M17" s="51">
        <f t="shared" si="3"/>
        <v>0</v>
      </c>
      <c r="R17" s="33"/>
      <c r="S17" s="24"/>
      <c r="T17" s="33"/>
      <c r="U17" s="23"/>
    </row>
    <row r="18" spans="1:22" x14ac:dyDescent="0.35">
      <c r="A18" s="4" t="s">
        <v>124</v>
      </c>
      <c r="B18" s="20"/>
      <c r="C18" s="48" t="s">
        <v>72</v>
      </c>
      <c r="D18" s="5">
        <f t="shared" si="0"/>
        <v>0</v>
      </c>
      <c r="E18" s="51">
        <v>1.49</v>
      </c>
      <c r="F18" s="51">
        <f t="shared" si="1"/>
        <v>0</v>
      </c>
      <c r="H18" s="4" t="s">
        <v>84</v>
      </c>
      <c r="I18" s="21"/>
      <c r="J18" s="21" t="s">
        <v>72</v>
      </c>
      <c r="K18" s="5">
        <f t="shared" si="2"/>
        <v>0</v>
      </c>
      <c r="L18" s="51">
        <v>1.45</v>
      </c>
      <c r="M18" s="51">
        <f t="shared" si="3"/>
        <v>0</v>
      </c>
      <c r="R18" s="33"/>
      <c r="S18" s="23"/>
      <c r="T18" s="33"/>
      <c r="U18" s="23"/>
    </row>
    <row r="19" spans="1:22" x14ac:dyDescent="0.35">
      <c r="A19" s="4" t="s">
        <v>125</v>
      </c>
      <c r="B19" s="20"/>
      <c r="C19" s="48" t="s">
        <v>72</v>
      </c>
      <c r="D19" s="5">
        <f t="shared" si="0"/>
        <v>0</v>
      </c>
      <c r="E19" s="51">
        <v>1.49</v>
      </c>
      <c r="F19" s="51">
        <f t="shared" si="1"/>
        <v>0</v>
      </c>
      <c r="H19" s="4" t="s">
        <v>22</v>
      </c>
      <c r="I19" s="20"/>
      <c r="J19" s="48" t="s">
        <v>72</v>
      </c>
      <c r="K19" s="5">
        <f t="shared" si="2"/>
        <v>0</v>
      </c>
      <c r="L19" s="51">
        <v>4.99</v>
      </c>
      <c r="M19" s="51">
        <f t="shared" si="3"/>
        <v>0</v>
      </c>
      <c r="R19" s="33"/>
      <c r="S19" s="23"/>
      <c r="T19" s="33"/>
      <c r="U19" s="23"/>
    </row>
    <row r="20" spans="1:22" x14ac:dyDescent="0.35">
      <c r="A20" s="4" t="s">
        <v>76</v>
      </c>
      <c r="B20" s="20"/>
      <c r="C20" s="48" t="s">
        <v>72</v>
      </c>
      <c r="D20" s="5">
        <f t="shared" si="0"/>
        <v>0</v>
      </c>
      <c r="E20" s="51">
        <v>1.29</v>
      </c>
      <c r="F20" s="51">
        <f t="shared" si="1"/>
        <v>0</v>
      </c>
      <c r="H20" s="4" t="s">
        <v>21</v>
      </c>
      <c r="I20" s="20"/>
      <c r="J20" s="48" t="s">
        <v>72</v>
      </c>
      <c r="K20" s="5">
        <f t="shared" si="2"/>
        <v>0</v>
      </c>
      <c r="L20" s="51">
        <v>4.6900000000000004</v>
      </c>
      <c r="M20" s="51">
        <f t="shared" si="3"/>
        <v>0</v>
      </c>
      <c r="R20" s="33"/>
      <c r="S20" s="23"/>
      <c r="T20" s="23"/>
      <c r="U20" s="23"/>
    </row>
    <row r="21" spans="1:22" x14ac:dyDescent="0.35">
      <c r="A21" s="27" t="s">
        <v>112</v>
      </c>
      <c r="B21" s="20"/>
      <c r="C21" s="48" t="s">
        <v>72</v>
      </c>
      <c r="D21" s="5">
        <f t="shared" si="0"/>
        <v>0</v>
      </c>
      <c r="E21" s="51">
        <v>1.99</v>
      </c>
      <c r="F21" s="51">
        <f t="shared" si="1"/>
        <v>0</v>
      </c>
      <c r="H21" s="4" t="s">
        <v>23</v>
      </c>
      <c r="I21" s="20"/>
      <c r="J21" s="48" t="s">
        <v>72</v>
      </c>
      <c r="K21" s="5">
        <f t="shared" si="2"/>
        <v>0</v>
      </c>
      <c r="L21" s="51">
        <v>1.79</v>
      </c>
      <c r="M21" s="51">
        <f t="shared" si="3"/>
        <v>0</v>
      </c>
      <c r="R21" s="33"/>
      <c r="S21" s="33"/>
      <c r="T21" s="33"/>
      <c r="U21" s="23"/>
    </row>
    <row r="22" spans="1:22" x14ac:dyDescent="0.35">
      <c r="A22" s="66" t="s">
        <v>126</v>
      </c>
      <c r="B22" s="20"/>
      <c r="C22" s="50" t="s">
        <v>72</v>
      </c>
      <c r="D22" s="5">
        <f t="shared" si="0"/>
        <v>0</v>
      </c>
      <c r="E22" s="51">
        <v>1.29</v>
      </c>
      <c r="F22" s="51">
        <f t="shared" si="1"/>
        <v>0</v>
      </c>
      <c r="H22" s="4" t="s">
        <v>54</v>
      </c>
      <c r="I22" s="20"/>
      <c r="J22" s="48" t="s">
        <v>72</v>
      </c>
      <c r="K22" s="5">
        <f t="shared" si="2"/>
        <v>0</v>
      </c>
      <c r="L22" s="51">
        <v>4.1900000000000004</v>
      </c>
      <c r="M22" s="51">
        <f t="shared" si="3"/>
        <v>0</v>
      </c>
      <c r="R22" s="33"/>
      <c r="S22" s="33"/>
      <c r="T22" s="33"/>
      <c r="U22" s="23"/>
    </row>
    <row r="23" spans="1:22" x14ac:dyDescent="0.35">
      <c r="A23" s="12" t="s">
        <v>73</v>
      </c>
      <c r="B23" s="20"/>
      <c r="C23" s="48" t="s">
        <v>72</v>
      </c>
      <c r="D23" s="5">
        <f t="shared" si="0"/>
        <v>0</v>
      </c>
      <c r="E23" s="51">
        <v>5.49</v>
      </c>
      <c r="F23" s="51">
        <f t="shared" si="1"/>
        <v>0</v>
      </c>
      <c r="H23" s="4" t="s">
        <v>55</v>
      </c>
      <c r="I23" s="20"/>
      <c r="J23" s="48" t="s">
        <v>72</v>
      </c>
      <c r="K23" s="5">
        <f t="shared" si="2"/>
        <v>0</v>
      </c>
      <c r="L23" s="51">
        <v>2.5499999999999998</v>
      </c>
      <c r="M23" s="51">
        <f t="shared" si="3"/>
        <v>0</v>
      </c>
      <c r="R23" s="33"/>
      <c r="S23" s="33"/>
      <c r="T23" s="33"/>
      <c r="U23" s="23"/>
    </row>
    <row r="24" spans="1:22" x14ac:dyDescent="0.35">
      <c r="A24" s="4" t="s">
        <v>74</v>
      </c>
      <c r="B24" s="20"/>
      <c r="C24" s="21" t="s">
        <v>72</v>
      </c>
      <c r="D24" s="5">
        <f t="shared" si="0"/>
        <v>0</v>
      </c>
      <c r="E24" s="51">
        <v>4.29</v>
      </c>
      <c r="F24" s="51">
        <f t="shared" si="1"/>
        <v>0</v>
      </c>
      <c r="H24" s="4" t="s">
        <v>82</v>
      </c>
      <c r="I24" s="21"/>
      <c r="J24" s="21" t="s">
        <v>72</v>
      </c>
      <c r="K24" s="5">
        <f t="shared" si="2"/>
        <v>0</v>
      </c>
      <c r="L24" s="4">
        <v>3.59</v>
      </c>
      <c r="M24" s="51">
        <f t="shared" si="3"/>
        <v>0</v>
      </c>
      <c r="R24" s="33"/>
      <c r="S24" s="33"/>
      <c r="T24" s="33"/>
      <c r="U24" s="23"/>
    </row>
    <row r="25" spans="1:22" x14ac:dyDescent="0.35">
      <c r="A25" s="75" t="s">
        <v>63</v>
      </c>
      <c r="B25" s="76"/>
      <c r="C25" s="76"/>
      <c r="D25" s="76"/>
      <c r="E25" s="76"/>
      <c r="F25" s="77"/>
      <c r="H25" s="4" t="s">
        <v>83</v>
      </c>
      <c r="I25" s="21"/>
      <c r="J25" s="21" t="s">
        <v>72</v>
      </c>
      <c r="K25" s="5">
        <f t="shared" si="2"/>
        <v>0</v>
      </c>
      <c r="L25" s="4">
        <v>3.89</v>
      </c>
      <c r="M25" s="51">
        <f t="shared" si="3"/>
        <v>0</v>
      </c>
      <c r="R25" s="33"/>
      <c r="S25" s="33"/>
      <c r="T25" s="33"/>
      <c r="U25" s="23"/>
    </row>
    <row r="26" spans="1:22" s="1" customFormat="1" x14ac:dyDescent="0.35">
      <c r="A26" s="27" t="s">
        <v>100</v>
      </c>
      <c r="B26" s="20"/>
      <c r="C26" s="48" t="s">
        <v>72</v>
      </c>
      <c r="D26" s="5">
        <f t="shared" si="0"/>
        <v>0</v>
      </c>
      <c r="E26" s="51">
        <v>8.49</v>
      </c>
      <c r="F26" s="51">
        <f t="shared" ref="F26:F32" si="4">SUM(D26*E26)</f>
        <v>0</v>
      </c>
      <c r="G26"/>
      <c r="H26" s="12"/>
      <c r="I26" s="20"/>
      <c r="J26" s="48"/>
      <c r="K26" s="5"/>
      <c r="L26" s="51"/>
      <c r="M26" s="51"/>
      <c r="O26" s="8"/>
      <c r="P26" s="9"/>
      <c r="R26" s="34"/>
      <c r="S26" s="34"/>
      <c r="T26" s="23"/>
      <c r="U26" s="23"/>
      <c r="V26"/>
    </row>
    <row r="27" spans="1:22" s="1" customFormat="1" x14ac:dyDescent="0.35">
      <c r="A27" s="4" t="s">
        <v>110</v>
      </c>
      <c r="B27" s="20"/>
      <c r="C27" s="48" t="s">
        <v>72</v>
      </c>
      <c r="D27" s="5">
        <f t="shared" si="0"/>
        <v>0</v>
      </c>
      <c r="E27" s="51">
        <v>6.49</v>
      </c>
      <c r="F27" s="51">
        <f t="shared" si="4"/>
        <v>0</v>
      </c>
      <c r="G27"/>
      <c r="H27" s="76" t="s">
        <v>118</v>
      </c>
      <c r="I27" s="76"/>
      <c r="J27" s="76"/>
      <c r="K27" s="76"/>
      <c r="L27" s="76"/>
      <c r="M27" s="77"/>
      <c r="O27"/>
      <c r="R27" s="34"/>
      <c r="S27" s="34"/>
      <c r="T27" s="23"/>
      <c r="U27" s="23"/>
      <c r="V27"/>
    </row>
    <row r="28" spans="1:22" s="1" customFormat="1" x14ac:dyDescent="0.35">
      <c r="A28" s="4" t="s">
        <v>101</v>
      </c>
      <c r="B28" s="20"/>
      <c r="C28" s="48" t="s">
        <v>72</v>
      </c>
      <c r="D28" s="5">
        <f t="shared" si="0"/>
        <v>0</v>
      </c>
      <c r="E28" s="51">
        <v>6.49</v>
      </c>
      <c r="F28" s="51">
        <f t="shared" si="4"/>
        <v>0</v>
      </c>
      <c r="G28"/>
      <c r="H28" s="27" t="s">
        <v>120</v>
      </c>
      <c r="I28" s="21"/>
      <c r="J28" s="21"/>
      <c r="K28" s="5"/>
      <c r="L28" s="51"/>
      <c r="M28" s="51"/>
      <c r="O28"/>
      <c r="R28" s="34"/>
      <c r="S28" s="34"/>
      <c r="T28" s="23"/>
      <c r="U28" s="23"/>
      <c r="V28"/>
    </row>
    <row r="29" spans="1:22" x14ac:dyDescent="0.35">
      <c r="A29" s="4" t="s">
        <v>130</v>
      </c>
      <c r="B29" s="20"/>
      <c r="C29" s="48" t="s">
        <v>72</v>
      </c>
      <c r="D29" s="5">
        <f t="shared" si="0"/>
        <v>0</v>
      </c>
      <c r="E29" s="51">
        <v>6.69</v>
      </c>
      <c r="F29" s="51">
        <f t="shared" si="4"/>
        <v>0</v>
      </c>
      <c r="H29" s="27"/>
      <c r="I29" s="21"/>
      <c r="J29" s="21"/>
      <c r="K29" s="5"/>
      <c r="L29" s="51"/>
      <c r="M29" s="51"/>
      <c r="R29" s="23"/>
      <c r="S29" s="23"/>
      <c r="T29" s="23"/>
      <c r="U29" s="23"/>
    </row>
    <row r="30" spans="1:22" x14ac:dyDescent="0.35">
      <c r="A30" s="27" t="s">
        <v>102</v>
      </c>
      <c r="B30" s="20"/>
      <c r="C30" s="48" t="s">
        <v>72</v>
      </c>
      <c r="D30" s="5">
        <f t="shared" si="0"/>
        <v>0</v>
      </c>
      <c r="E30" s="51">
        <v>6.69</v>
      </c>
      <c r="F30" s="51">
        <f t="shared" si="4"/>
        <v>0</v>
      </c>
      <c r="H30" s="27" t="s">
        <v>9</v>
      </c>
      <c r="I30" s="21"/>
      <c r="J30" s="21"/>
      <c r="K30" s="5">
        <f t="shared" ref="K30:K33" si="5">SUM(I30-J30)</f>
        <v>0</v>
      </c>
      <c r="L30" s="51">
        <v>19.98</v>
      </c>
      <c r="M30" s="51">
        <f t="shared" ref="M30:M33" si="6">SUM(K30*L30)</f>
        <v>0</v>
      </c>
      <c r="N30" s="1"/>
      <c r="O30" s="1"/>
      <c r="R30" s="23"/>
      <c r="S30" s="23"/>
      <c r="T30" s="23"/>
      <c r="U30" s="23"/>
    </row>
    <row r="31" spans="1:22" x14ac:dyDescent="0.35">
      <c r="A31" s="27" t="s">
        <v>42</v>
      </c>
      <c r="B31" s="20"/>
      <c r="C31" s="48" t="s">
        <v>72</v>
      </c>
      <c r="D31" s="5">
        <f t="shared" si="0"/>
        <v>0</v>
      </c>
      <c r="E31" s="51">
        <v>5.99</v>
      </c>
      <c r="F31" s="51">
        <f t="shared" si="4"/>
        <v>0</v>
      </c>
      <c r="G31" s="1"/>
      <c r="H31" s="27" t="s">
        <v>10</v>
      </c>
      <c r="I31" s="20"/>
      <c r="J31" s="22"/>
      <c r="K31" s="5">
        <f t="shared" si="5"/>
        <v>0</v>
      </c>
      <c r="L31" s="51">
        <v>19.989999999999998</v>
      </c>
      <c r="M31" s="51">
        <f t="shared" si="6"/>
        <v>0</v>
      </c>
      <c r="N31" s="1"/>
      <c r="O31" s="1"/>
      <c r="R31" s="86"/>
      <c r="S31" s="86"/>
      <c r="T31" s="23"/>
      <c r="U31" s="23"/>
    </row>
    <row r="32" spans="1:22" x14ac:dyDescent="0.35">
      <c r="A32" s="4" t="s">
        <v>131</v>
      </c>
      <c r="B32" s="20"/>
      <c r="C32" s="48" t="s">
        <v>72</v>
      </c>
      <c r="D32" s="5">
        <f t="shared" si="0"/>
        <v>0</v>
      </c>
      <c r="E32" s="51">
        <v>6.69</v>
      </c>
      <c r="F32" s="51">
        <f t="shared" si="4"/>
        <v>0</v>
      </c>
      <c r="G32" s="1"/>
      <c r="H32" s="27" t="s">
        <v>6</v>
      </c>
      <c r="I32" s="20"/>
      <c r="J32" s="22"/>
      <c r="K32" s="5">
        <f t="shared" si="5"/>
        <v>0</v>
      </c>
      <c r="L32" s="51">
        <v>19.96</v>
      </c>
      <c r="M32" s="51">
        <f t="shared" si="6"/>
        <v>0</v>
      </c>
      <c r="N32" s="1"/>
      <c r="R32" s="86"/>
      <c r="S32" s="86"/>
      <c r="T32" s="23"/>
      <c r="U32" s="23"/>
    </row>
    <row r="33" spans="1:21" x14ac:dyDescent="0.35">
      <c r="A33" s="27"/>
      <c r="B33" s="20"/>
      <c r="C33" s="48"/>
      <c r="D33" s="5"/>
      <c r="E33" s="51"/>
      <c r="F33" s="51"/>
      <c r="G33" s="1"/>
      <c r="H33" s="27" t="s">
        <v>45</v>
      </c>
      <c r="I33" s="21"/>
      <c r="J33" s="22"/>
      <c r="K33" s="5">
        <f t="shared" si="5"/>
        <v>0</v>
      </c>
      <c r="L33" s="51">
        <v>5.69</v>
      </c>
      <c r="M33" s="51">
        <f t="shared" si="6"/>
        <v>0</v>
      </c>
      <c r="N33" s="1"/>
      <c r="R33" s="86"/>
      <c r="S33" s="86"/>
      <c r="T33" s="23"/>
      <c r="U33" s="23"/>
    </row>
    <row r="34" spans="1:21" x14ac:dyDescent="0.35">
      <c r="A34" s="76" t="s">
        <v>44</v>
      </c>
      <c r="B34" s="76"/>
      <c r="C34" s="76"/>
      <c r="D34" s="76"/>
      <c r="E34" s="76"/>
      <c r="F34" s="76"/>
      <c r="G34" s="1"/>
      <c r="H34" s="27" t="s">
        <v>128</v>
      </c>
      <c r="I34" s="21"/>
      <c r="J34" s="22"/>
      <c r="K34" s="5">
        <f t="shared" ref="K34:K43" si="7">SUM(I34-J34)</f>
        <v>0</v>
      </c>
      <c r="L34" s="51">
        <v>5.29</v>
      </c>
      <c r="M34" s="51">
        <f t="shared" ref="M34:M49" si="8">SUM(K34*L34)</f>
        <v>0</v>
      </c>
      <c r="N34" s="1"/>
      <c r="R34" s="86"/>
      <c r="S34" s="86"/>
      <c r="T34" s="23"/>
      <c r="U34" s="23"/>
    </row>
    <row r="35" spans="1:21" x14ac:dyDescent="0.35">
      <c r="A35" s="70" t="s">
        <v>78</v>
      </c>
      <c r="B35" s="20"/>
      <c r="C35" s="48" t="s">
        <v>72</v>
      </c>
      <c r="D35" s="5">
        <f t="shared" ref="D35:D37" si="9">SUM(B35)</f>
        <v>0</v>
      </c>
      <c r="E35" s="51">
        <v>5.99</v>
      </c>
      <c r="F35" s="51">
        <f t="shared" ref="F35:F37" si="10">SUM(D35*E35)</f>
        <v>0</v>
      </c>
      <c r="G35" s="1"/>
      <c r="H35" s="27" t="s">
        <v>46</v>
      </c>
      <c r="I35" s="20"/>
      <c r="J35" s="22"/>
      <c r="K35" s="5">
        <f t="shared" si="7"/>
        <v>0</v>
      </c>
      <c r="L35" s="51">
        <v>3.29</v>
      </c>
      <c r="M35" s="51">
        <f t="shared" si="8"/>
        <v>0</v>
      </c>
      <c r="R35" s="23"/>
      <c r="S35" s="23"/>
      <c r="T35" s="23"/>
      <c r="U35" s="23"/>
    </row>
    <row r="36" spans="1:21" ht="14.25" customHeight="1" x14ac:dyDescent="0.35">
      <c r="A36" s="70" t="s">
        <v>77</v>
      </c>
      <c r="B36" s="21"/>
      <c r="C36" s="21" t="s">
        <v>72</v>
      </c>
      <c r="D36" s="5">
        <f t="shared" si="9"/>
        <v>0</v>
      </c>
      <c r="E36" s="51">
        <v>7.19</v>
      </c>
      <c r="F36" s="51">
        <f t="shared" si="10"/>
        <v>0</v>
      </c>
      <c r="G36" s="1"/>
      <c r="H36" s="27" t="s">
        <v>47</v>
      </c>
      <c r="I36" s="20"/>
      <c r="J36" s="22"/>
      <c r="K36" s="5">
        <f t="shared" si="7"/>
        <v>0</v>
      </c>
      <c r="L36" s="51">
        <v>3.29</v>
      </c>
      <c r="M36" s="51">
        <f t="shared" si="8"/>
        <v>0</v>
      </c>
      <c r="R36" s="87"/>
      <c r="S36" s="87"/>
      <c r="T36" s="23"/>
      <c r="U36" s="23"/>
    </row>
    <row r="37" spans="1:21" x14ac:dyDescent="0.35">
      <c r="A37" s="70" t="s">
        <v>66</v>
      </c>
      <c r="B37" s="24"/>
      <c r="C37" s="21" t="s">
        <v>72</v>
      </c>
      <c r="D37" s="5">
        <f t="shared" si="9"/>
        <v>0</v>
      </c>
      <c r="E37" s="51">
        <v>3.35</v>
      </c>
      <c r="F37" s="51">
        <f t="shared" si="10"/>
        <v>0</v>
      </c>
      <c r="G37" s="1"/>
      <c r="H37" s="27" t="s">
        <v>96</v>
      </c>
      <c r="I37" s="20"/>
      <c r="J37" s="22"/>
      <c r="K37" s="5">
        <f t="shared" si="7"/>
        <v>0</v>
      </c>
      <c r="L37" s="51">
        <v>3.15</v>
      </c>
      <c r="M37" s="51">
        <f t="shared" si="8"/>
        <v>0</v>
      </c>
      <c r="R37" s="87"/>
      <c r="S37" s="87"/>
      <c r="T37" s="23"/>
      <c r="U37" s="23"/>
    </row>
    <row r="38" spans="1:21" x14ac:dyDescent="0.35">
      <c r="A38" s="76" t="s">
        <v>117</v>
      </c>
      <c r="B38" s="76"/>
      <c r="C38" s="76"/>
      <c r="D38" s="76"/>
      <c r="E38" s="76"/>
      <c r="F38" s="77"/>
      <c r="G38" s="1"/>
      <c r="H38" s="27" t="s">
        <v>50</v>
      </c>
      <c r="I38" s="20"/>
      <c r="J38" s="22"/>
      <c r="K38" s="5">
        <f t="shared" si="7"/>
        <v>0</v>
      </c>
      <c r="L38" s="51">
        <v>2.89</v>
      </c>
      <c r="M38" s="51">
        <f t="shared" si="8"/>
        <v>0</v>
      </c>
      <c r="R38" s="33"/>
      <c r="S38" s="33"/>
      <c r="T38" s="23"/>
      <c r="U38" s="23"/>
    </row>
    <row r="39" spans="1:21" x14ac:dyDescent="0.35">
      <c r="A39" s="27" t="s">
        <v>86</v>
      </c>
      <c r="B39" s="24"/>
      <c r="C39" s="21" t="s">
        <v>72</v>
      </c>
      <c r="D39" s="5">
        <f>SUM(B39)</f>
        <v>0</v>
      </c>
      <c r="E39" s="69">
        <v>1.95</v>
      </c>
      <c r="F39" s="51">
        <f t="shared" ref="F39:F40" si="11">SUM(D39*E39)</f>
        <v>0</v>
      </c>
      <c r="G39" s="1"/>
      <c r="H39" s="27" t="s">
        <v>51</v>
      </c>
      <c r="I39" s="20"/>
      <c r="J39" s="22"/>
      <c r="K39" s="5">
        <f t="shared" si="7"/>
        <v>0</v>
      </c>
      <c r="L39" s="51">
        <v>3.19</v>
      </c>
      <c r="M39" s="51">
        <f t="shared" si="8"/>
        <v>0</v>
      </c>
      <c r="R39" s="33"/>
      <c r="S39" s="33"/>
      <c r="T39" s="23"/>
      <c r="U39" s="23"/>
    </row>
    <row r="40" spans="1:21" x14ac:dyDescent="0.35">
      <c r="A40" s="27" t="s">
        <v>87</v>
      </c>
      <c r="B40" s="24"/>
      <c r="C40" s="21" t="s">
        <v>72</v>
      </c>
      <c r="D40" s="5">
        <f>SUM(B40)</f>
        <v>0</v>
      </c>
      <c r="E40" s="69">
        <v>1.95</v>
      </c>
      <c r="F40" s="51">
        <f t="shared" si="11"/>
        <v>0</v>
      </c>
      <c r="H40" s="27" t="s">
        <v>85</v>
      </c>
      <c r="I40" s="20"/>
      <c r="J40" s="22"/>
      <c r="K40" s="5">
        <f t="shared" si="7"/>
        <v>0</v>
      </c>
      <c r="L40" s="51">
        <v>0.85</v>
      </c>
      <c r="M40" s="51">
        <f t="shared" si="8"/>
        <v>0</v>
      </c>
      <c r="R40" s="23"/>
      <c r="S40" s="23"/>
      <c r="T40" s="23"/>
      <c r="U40" s="33"/>
    </row>
    <row r="41" spans="1:21" x14ac:dyDescent="0.35">
      <c r="A41" s="27"/>
      <c r="B41" s="24"/>
      <c r="C41" s="21"/>
      <c r="D41" s="5"/>
      <c r="E41" s="69"/>
      <c r="F41" s="51"/>
      <c r="H41" s="27" t="s">
        <v>53</v>
      </c>
      <c r="I41" s="20"/>
      <c r="J41" s="22"/>
      <c r="K41" s="5">
        <f t="shared" si="7"/>
        <v>0</v>
      </c>
      <c r="L41" s="51">
        <v>3.25</v>
      </c>
      <c r="M41" s="51">
        <f t="shared" si="8"/>
        <v>0</v>
      </c>
      <c r="R41" s="23"/>
      <c r="S41" s="23"/>
      <c r="T41" s="23"/>
      <c r="U41" s="23"/>
    </row>
    <row r="42" spans="1:21" x14ac:dyDescent="0.35">
      <c r="A42" s="27" t="s">
        <v>121</v>
      </c>
      <c r="B42" s="24"/>
      <c r="C42" s="21" t="s">
        <v>72</v>
      </c>
      <c r="D42" s="5">
        <f t="shared" ref="D42:D56" si="12">SUM(B42)</f>
        <v>0</v>
      </c>
      <c r="E42" s="69">
        <v>2.39</v>
      </c>
      <c r="F42" s="51">
        <f t="shared" ref="F42:F56" si="13">SUM(D42*E42)</f>
        <v>0</v>
      </c>
      <c r="H42" s="27" t="s">
        <v>97</v>
      </c>
      <c r="I42" s="20"/>
      <c r="J42" s="22"/>
      <c r="K42" s="5">
        <f t="shared" si="7"/>
        <v>0</v>
      </c>
      <c r="L42" s="51">
        <v>3.25</v>
      </c>
      <c r="M42" s="51">
        <f t="shared" si="8"/>
        <v>0</v>
      </c>
      <c r="R42" s="23"/>
      <c r="S42" s="23"/>
      <c r="T42" s="23"/>
      <c r="U42" s="23"/>
    </row>
    <row r="43" spans="1:21" x14ac:dyDescent="0.35">
      <c r="A43" s="27" t="s">
        <v>122</v>
      </c>
      <c r="B43" s="24"/>
      <c r="C43" s="21" t="s">
        <v>72</v>
      </c>
      <c r="D43" s="5">
        <f t="shared" si="12"/>
        <v>0</v>
      </c>
      <c r="E43" s="69">
        <v>2.59</v>
      </c>
      <c r="F43" s="51">
        <f t="shared" si="13"/>
        <v>0</v>
      </c>
      <c r="H43" s="27" t="s">
        <v>98</v>
      </c>
      <c r="I43" s="20"/>
      <c r="J43" s="22"/>
      <c r="K43" s="5">
        <f t="shared" si="7"/>
        <v>0</v>
      </c>
      <c r="L43" s="51">
        <v>2.69</v>
      </c>
      <c r="M43" s="51">
        <f t="shared" si="8"/>
        <v>0</v>
      </c>
      <c r="R43" s="23"/>
      <c r="S43" s="23"/>
      <c r="T43" s="23"/>
      <c r="U43" s="23"/>
    </row>
    <row r="44" spans="1:21" x14ac:dyDescent="0.35">
      <c r="A44" s="27" t="s">
        <v>127</v>
      </c>
      <c r="B44" s="24"/>
      <c r="C44" s="21" t="s">
        <v>72</v>
      </c>
      <c r="D44" s="5">
        <f t="shared" si="12"/>
        <v>0</v>
      </c>
      <c r="E44" s="69">
        <v>2.29</v>
      </c>
      <c r="F44" s="51">
        <f t="shared" si="13"/>
        <v>0</v>
      </c>
      <c r="H44" s="27" t="s">
        <v>88</v>
      </c>
      <c r="I44" s="21"/>
      <c r="J44" s="21"/>
      <c r="K44" s="27">
        <f>SUM(I44-J44)</f>
        <v>0</v>
      </c>
      <c r="L44" s="51">
        <v>3.99</v>
      </c>
      <c r="M44" s="51">
        <f t="shared" si="8"/>
        <v>0</v>
      </c>
      <c r="R44" s="23"/>
      <c r="S44" s="23"/>
      <c r="T44" s="23"/>
      <c r="U44" s="23"/>
    </row>
    <row r="45" spans="1:21" x14ac:dyDescent="0.35">
      <c r="A45" s="27" t="s">
        <v>56</v>
      </c>
      <c r="B45" s="20"/>
      <c r="C45" s="48" t="s">
        <v>72</v>
      </c>
      <c r="D45" s="5">
        <f t="shared" si="12"/>
        <v>0</v>
      </c>
      <c r="E45" s="51">
        <v>2.69</v>
      </c>
      <c r="F45" s="51">
        <f t="shared" si="13"/>
        <v>0</v>
      </c>
      <c r="H45" s="27" t="s">
        <v>89</v>
      </c>
      <c r="I45" s="21"/>
      <c r="J45" s="21"/>
      <c r="K45" s="27">
        <f>SUM(I45-J45)</f>
        <v>0</v>
      </c>
      <c r="L45" s="51">
        <v>3.99</v>
      </c>
      <c r="M45" s="51">
        <f t="shared" si="8"/>
        <v>0</v>
      </c>
      <c r="R45" s="23"/>
      <c r="S45" s="23"/>
      <c r="T45" s="23"/>
      <c r="U45" s="23"/>
    </row>
    <row r="46" spans="1:21" x14ac:dyDescent="0.35">
      <c r="A46" s="12" t="s">
        <v>18</v>
      </c>
      <c r="B46" s="20"/>
      <c r="C46" s="48" t="s">
        <v>72</v>
      </c>
      <c r="D46" s="5">
        <f t="shared" si="12"/>
        <v>0</v>
      </c>
      <c r="E46" s="51">
        <v>2.09</v>
      </c>
      <c r="F46" s="51">
        <f t="shared" si="13"/>
        <v>0</v>
      </c>
      <c r="H46" s="47" t="s">
        <v>114</v>
      </c>
      <c r="I46" s="20"/>
      <c r="J46" s="22"/>
      <c r="K46" s="5">
        <f t="shared" ref="K46:K49" si="14">SUM(I46-J46)</f>
        <v>0</v>
      </c>
      <c r="L46" s="51">
        <v>5.69</v>
      </c>
      <c r="M46" s="51">
        <f t="shared" si="8"/>
        <v>0</v>
      </c>
      <c r="R46" s="23"/>
      <c r="S46" s="23"/>
      <c r="T46" s="23"/>
      <c r="U46" s="23"/>
    </row>
    <row r="47" spans="1:21" x14ac:dyDescent="0.35">
      <c r="A47" s="27" t="s">
        <v>57</v>
      </c>
      <c r="B47" s="20"/>
      <c r="C47" s="48" t="s">
        <v>72</v>
      </c>
      <c r="D47" s="5">
        <f t="shared" si="12"/>
        <v>0</v>
      </c>
      <c r="E47" s="51">
        <v>2.59</v>
      </c>
      <c r="F47" s="51">
        <f t="shared" si="13"/>
        <v>0</v>
      </c>
      <c r="H47" s="27" t="s">
        <v>115</v>
      </c>
      <c r="I47" s="20"/>
      <c r="J47" s="22"/>
      <c r="K47" s="5">
        <f t="shared" si="14"/>
        <v>0</v>
      </c>
      <c r="L47" s="51">
        <v>3.89</v>
      </c>
      <c r="M47" s="51">
        <f t="shared" si="8"/>
        <v>0</v>
      </c>
      <c r="R47" s="23"/>
      <c r="S47" s="23"/>
      <c r="T47" s="23"/>
      <c r="U47" s="23"/>
    </row>
    <row r="48" spans="1:21" x14ac:dyDescent="0.35">
      <c r="A48" s="12" t="s">
        <v>19</v>
      </c>
      <c r="B48" s="20"/>
      <c r="C48" s="48" t="s">
        <v>72</v>
      </c>
      <c r="D48" s="5">
        <f t="shared" si="12"/>
        <v>0</v>
      </c>
      <c r="E48" s="51">
        <v>2.19</v>
      </c>
      <c r="F48" s="51">
        <f t="shared" si="13"/>
        <v>0</v>
      </c>
      <c r="H48" s="27" t="s">
        <v>59</v>
      </c>
      <c r="I48" s="20"/>
      <c r="J48" s="22"/>
      <c r="K48" s="5">
        <f t="shared" si="14"/>
        <v>0</v>
      </c>
      <c r="L48" s="51">
        <v>7.49</v>
      </c>
      <c r="M48" s="51">
        <f t="shared" si="8"/>
        <v>0</v>
      </c>
      <c r="R48" s="23"/>
      <c r="S48" s="23"/>
      <c r="T48" s="23"/>
      <c r="U48" s="23"/>
    </row>
    <row r="49" spans="1:21" x14ac:dyDescent="0.35">
      <c r="A49" s="4" t="s">
        <v>20</v>
      </c>
      <c r="B49" s="21"/>
      <c r="C49" s="21" t="s">
        <v>72</v>
      </c>
      <c r="D49" s="5">
        <f t="shared" si="12"/>
        <v>0</v>
      </c>
      <c r="E49" s="51">
        <v>2.69</v>
      </c>
      <c r="F49" s="51">
        <f t="shared" si="13"/>
        <v>0</v>
      </c>
      <c r="H49" s="27" t="s">
        <v>90</v>
      </c>
      <c r="I49" s="20"/>
      <c r="J49" s="22"/>
      <c r="K49" s="5">
        <f t="shared" si="14"/>
        <v>0</v>
      </c>
      <c r="L49" s="51">
        <v>5.29</v>
      </c>
      <c r="M49" s="51">
        <f t="shared" si="8"/>
        <v>0</v>
      </c>
      <c r="R49" s="23"/>
      <c r="S49" s="23"/>
      <c r="T49" s="23"/>
      <c r="U49" s="23"/>
    </row>
    <row r="50" spans="1:21" x14ac:dyDescent="0.35">
      <c r="A50" s="12" t="s">
        <v>17</v>
      </c>
      <c r="B50" s="20"/>
      <c r="C50" s="48" t="s">
        <v>72</v>
      </c>
      <c r="D50" s="5">
        <f t="shared" si="12"/>
        <v>0</v>
      </c>
      <c r="E50" s="51">
        <v>2.69</v>
      </c>
      <c r="F50" s="51">
        <f t="shared" si="13"/>
        <v>0</v>
      </c>
      <c r="H50" s="27"/>
      <c r="I50" s="20"/>
      <c r="J50" s="22"/>
      <c r="K50" s="5"/>
      <c r="L50" s="51"/>
      <c r="M50" s="51"/>
      <c r="R50" s="23"/>
      <c r="S50" s="23"/>
      <c r="T50" s="23"/>
      <c r="U50" s="23"/>
    </row>
    <row r="51" spans="1:21" x14ac:dyDescent="0.35">
      <c r="A51" s="4" t="s">
        <v>113</v>
      </c>
      <c r="B51" s="21"/>
      <c r="C51" s="21" t="s">
        <v>72</v>
      </c>
      <c r="D51" s="5">
        <f t="shared" si="12"/>
        <v>0</v>
      </c>
      <c r="E51" s="51">
        <v>3.49</v>
      </c>
      <c r="F51" s="51">
        <f t="shared" si="13"/>
        <v>0</v>
      </c>
      <c r="H51" s="27"/>
      <c r="I51" s="21"/>
      <c r="J51" s="21"/>
      <c r="K51" s="27"/>
      <c r="L51" s="51"/>
      <c r="M51" s="51"/>
      <c r="R51" s="23"/>
      <c r="S51" s="23"/>
      <c r="T51" s="23"/>
      <c r="U51" s="23"/>
    </row>
    <row r="52" spans="1:21" x14ac:dyDescent="0.35">
      <c r="A52" s="4" t="s">
        <v>79</v>
      </c>
      <c r="B52" s="72"/>
      <c r="C52" s="21" t="s">
        <v>72</v>
      </c>
      <c r="D52" s="5">
        <f t="shared" si="12"/>
        <v>0</v>
      </c>
      <c r="E52" s="5">
        <v>4.29</v>
      </c>
      <c r="F52" s="51">
        <f t="shared" si="13"/>
        <v>0</v>
      </c>
      <c r="H52" s="76" t="s">
        <v>119</v>
      </c>
      <c r="I52" s="76"/>
      <c r="J52" s="76"/>
      <c r="K52" s="76"/>
      <c r="L52" s="76"/>
      <c r="M52" s="77"/>
      <c r="R52" s="23"/>
      <c r="S52" s="23"/>
      <c r="T52" s="23"/>
      <c r="U52" s="23"/>
    </row>
    <row r="53" spans="1:21" x14ac:dyDescent="0.35">
      <c r="A53" s="27" t="s">
        <v>95</v>
      </c>
      <c r="B53" s="21"/>
      <c r="C53" s="21" t="s">
        <v>72</v>
      </c>
      <c r="D53" s="5">
        <f t="shared" si="12"/>
        <v>0</v>
      </c>
      <c r="E53" s="5">
        <v>1.89</v>
      </c>
      <c r="F53" s="51">
        <f t="shared" si="13"/>
        <v>0</v>
      </c>
      <c r="H53" s="27"/>
      <c r="R53" s="23"/>
      <c r="S53" s="23"/>
      <c r="T53" s="23"/>
      <c r="U53" s="23"/>
    </row>
    <row r="54" spans="1:21" x14ac:dyDescent="0.35">
      <c r="A54" s="4" t="s">
        <v>80</v>
      </c>
      <c r="B54" s="21"/>
      <c r="C54" s="21" t="s">
        <v>72</v>
      </c>
      <c r="D54" s="5">
        <f t="shared" si="12"/>
        <v>0</v>
      </c>
      <c r="E54" s="4">
        <v>2.5499999999999998</v>
      </c>
      <c r="F54" s="51">
        <f t="shared" si="13"/>
        <v>0</v>
      </c>
      <c r="H54" s="31" t="s">
        <v>58</v>
      </c>
      <c r="I54" s="64">
        <f>SUM(I35:I40)</f>
        <v>0</v>
      </c>
      <c r="J54" s="64">
        <f>SUM(J35:J40)</f>
        <v>0</v>
      </c>
      <c r="K54" s="31">
        <f t="shared" ref="K54:K56" si="15">SUM(I54-J54)</f>
        <v>0</v>
      </c>
      <c r="L54" s="52">
        <v>0.25</v>
      </c>
      <c r="M54" s="62">
        <f t="shared" ref="M54:M55" si="16">SUM(K54*L54)</f>
        <v>0</v>
      </c>
      <c r="R54" s="23"/>
      <c r="S54" s="23"/>
      <c r="T54" s="23"/>
      <c r="U54" s="23"/>
    </row>
    <row r="55" spans="1:21" x14ac:dyDescent="0.35">
      <c r="A55" s="4" t="s">
        <v>93</v>
      </c>
      <c r="B55" s="24"/>
      <c r="C55" s="21" t="s">
        <v>72</v>
      </c>
      <c r="D55" s="5">
        <f t="shared" si="12"/>
        <v>0</v>
      </c>
      <c r="E55" s="4">
        <v>3.69</v>
      </c>
      <c r="F55" s="51">
        <f t="shared" si="13"/>
        <v>0</v>
      </c>
      <c r="H55" s="31" t="s">
        <v>58</v>
      </c>
      <c r="I55" s="64">
        <f>SUM(I33,I34)</f>
        <v>0</v>
      </c>
      <c r="J55" s="64">
        <f>SUM(J33,J34)</f>
        <v>0</v>
      </c>
      <c r="K55" s="31">
        <f t="shared" si="15"/>
        <v>0</v>
      </c>
      <c r="L55" s="52">
        <v>0.6</v>
      </c>
      <c r="M55" s="62">
        <f t="shared" si="16"/>
        <v>0</v>
      </c>
      <c r="R55" s="23"/>
      <c r="S55" s="23"/>
      <c r="T55" s="23"/>
      <c r="U55" s="23"/>
    </row>
    <row r="56" spans="1:21" x14ac:dyDescent="0.35">
      <c r="A56" s="4" t="s">
        <v>81</v>
      </c>
      <c r="B56" s="24"/>
      <c r="C56" s="21" t="s">
        <v>72</v>
      </c>
      <c r="D56" s="5">
        <f t="shared" si="12"/>
        <v>0</v>
      </c>
      <c r="E56" s="4">
        <v>3.15</v>
      </c>
      <c r="F56" s="51">
        <f t="shared" si="13"/>
        <v>0</v>
      </c>
      <c r="H56" s="63" t="s">
        <v>58</v>
      </c>
      <c r="I56" s="64">
        <f>SUM(I30:I32)</f>
        <v>0</v>
      </c>
      <c r="J56" s="64">
        <f>SUM(J30:J32)</f>
        <v>0</v>
      </c>
      <c r="K56" s="61">
        <f t="shared" si="15"/>
        <v>0</v>
      </c>
      <c r="L56" s="62">
        <v>3.9</v>
      </c>
      <c r="M56" s="62">
        <f>SUM(K56*L56)</f>
        <v>0</v>
      </c>
      <c r="R56" s="23"/>
      <c r="S56" s="23"/>
      <c r="T56" s="23"/>
      <c r="U56" s="23"/>
    </row>
    <row r="57" spans="1:21" ht="6.75" customHeight="1" x14ac:dyDescent="0.4">
      <c r="A57" s="2"/>
      <c r="E57" s="60"/>
      <c r="F57" s="53"/>
      <c r="H57" s="54"/>
      <c r="K57" s="54"/>
      <c r="L57" s="55"/>
      <c r="M57" s="56"/>
      <c r="R57" s="23"/>
      <c r="S57" s="23"/>
      <c r="T57" s="23"/>
      <c r="U57" s="23"/>
    </row>
    <row r="58" spans="1:21" ht="25.15" customHeight="1" x14ac:dyDescent="0.4">
      <c r="A58" s="36" t="s">
        <v>69</v>
      </c>
      <c r="B58" s="37"/>
      <c r="C58" s="37"/>
      <c r="D58" s="37"/>
      <c r="E58" s="38"/>
      <c r="F58" s="51">
        <f>SUM(F11:F56)</f>
        <v>0</v>
      </c>
      <c r="H58" s="67" t="s">
        <v>106</v>
      </c>
      <c r="I58" s="7" t="s">
        <v>0</v>
      </c>
      <c r="J58" s="7"/>
      <c r="M58" s="51">
        <f>SUM(M11:M56)+SUM(M54:M56)</f>
        <v>0</v>
      </c>
    </row>
    <row r="59" spans="1:21" x14ac:dyDescent="0.35">
      <c r="H59" t="s">
        <v>105</v>
      </c>
      <c r="M59" s="74">
        <f>SUM(M54:M56)</f>
        <v>0</v>
      </c>
    </row>
    <row r="60" spans="1:21" x14ac:dyDescent="0.35">
      <c r="H60" t="s">
        <v>107</v>
      </c>
      <c r="M60" s="73">
        <f>M58-M59</f>
        <v>0</v>
      </c>
    </row>
  </sheetData>
  <sheetProtection algorithmName="SHA-512" hashValue="28jWPjpIyu8cZl1lKK9VLQmTivlfwNPPRgrYeccGWb0jWHZpyFCXAjgnkmje5Bfn9G2z74aS5nnpOxiXvlPDWw==" saltValue="HN8OmBOQi3xhbmuQFzGUZg==" spinCount="100000" sheet="1" selectLockedCells="1"/>
  <sortState xmlns:xlrd2="http://schemas.microsoft.com/office/spreadsheetml/2017/richdata2" ref="A39:A41">
    <sortCondition ref="A39:A41"/>
  </sortState>
  <mergeCells count="19">
    <mergeCell ref="A38:F38"/>
    <mergeCell ref="H52:M52"/>
    <mergeCell ref="H27:M27"/>
    <mergeCell ref="A34:F34"/>
    <mergeCell ref="R31:S34"/>
    <mergeCell ref="R36:S37"/>
    <mergeCell ref="A25:F25"/>
    <mergeCell ref="A7:B7"/>
    <mergeCell ref="C7:G7"/>
    <mergeCell ref="A2:B2"/>
    <mergeCell ref="A3:B3"/>
    <mergeCell ref="A4:B4"/>
    <mergeCell ref="A5:B5"/>
    <mergeCell ref="A6:B6"/>
    <mergeCell ref="C2:G2"/>
    <mergeCell ref="C3:G3"/>
    <mergeCell ref="C4:G4"/>
    <mergeCell ref="C5:G5"/>
    <mergeCell ref="C6:G6"/>
  </mergeCells>
  <pageMargins left="0.7" right="0.7" top="0.75" bottom="0.75" header="0.3" footer="0.3"/>
  <pageSetup paperSize="9" scale="88" orientation="portrait" horizontalDpi="300" verticalDpi="300" r:id="rId1"/>
  <headerFooter alignWithMargins="0"/>
  <ignoredErrors>
    <ignoredError sqref="M59" unlockedFormula="1"/>
    <ignoredError sqref="I56 I54" formulaRange="1"/>
  </ignoredError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90FD0B-ACD6-47FD-9E98-BA6F5232F624}">
  <dimension ref="A1:E31"/>
  <sheetViews>
    <sheetView workbookViewId="0">
      <selection activeCell="F22" sqref="F22"/>
    </sheetView>
  </sheetViews>
  <sheetFormatPr defaultRowHeight="12.75" x14ac:dyDescent="0.35"/>
  <cols>
    <col min="1" max="1" width="25" bestFit="1" customWidth="1"/>
    <col min="2" max="2" width="14.59765625" customWidth="1"/>
    <col min="3" max="3" width="4.265625" customWidth="1"/>
    <col min="4" max="4" width="26.265625" customWidth="1"/>
    <col min="5" max="5" width="15.265625" customWidth="1"/>
  </cols>
  <sheetData>
    <row r="1" spans="1:5" x14ac:dyDescent="0.35">
      <c r="A1" s="4" t="s">
        <v>30</v>
      </c>
      <c r="B1" s="41">
        <v>20</v>
      </c>
      <c r="D1" s="4" t="s">
        <v>12</v>
      </c>
      <c r="E1" s="4"/>
    </row>
    <row r="2" spans="1:5" x14ac:dyDescent="0.35">
      <c r="A2" s="4" t="s">
        <v>31</v>
      </c>
      <c r="B2" s="42">
        <v>20</v>
      </c>
      <c r="D2" s="4" t="s">
        <v>11</v>
      </c>
      <c r="E2" s="4"/>
    </row>
    <row r="3" spans="1:5" x14ac:dyDescent="0.35">
      <c r="A3" s="4" t="s">
        <v>32</v>
      </c>
      <c r="B3" s="42">
        <v>20</v>
      </c>
      <c r="D3" s="4" t="s">
        <v>13</v>
      </c>
      <c r="E3" s="4"/>
    </row>
    <row r="4" spans="1:5" x14ac:dyDescent="0.35">
      <c r="A4" s="4" t="s">
        <v>33</v>
      </c>
      <c r="B4" s="42">
        <v>25</v>
      </c>
      <c r="D4" s="4" t="s">
        <v>22</v>
      </c>
      <c r="E4" s="4"/>
    </row>
    <row r="5" spans="1:5" x14ac:dyDescent="0.35">
      <c r="A5" s="28" t="s">
        <v>25</v>
      </c>
      <c r="B5" s="43"/>
      <c r="D5" s="4" t="s">
        <v>21</v>
      </c>
      <c r="E5" s="4"/>
    </row>
    <row r="6" spans="1:5" x14ac:dyDescent="0.35">
      <c r="A6" s="4" t="s">
        <v>35</v>
      </c>
      <c r="B6" s="43"/>
      <c r="D6" s="4" t="s">
        <v>23</v>
      </c>
      <c r="E6" s="4"/>
    </row>
    <row r="7" spans="1:5" x14ac:dyDescent="0.35">
      <c r="A7" s="4" t="s">
        <v>24</v>
      </c>
      <c r="B7" s="43"/>
      <c r="D7" s="4" t="s">
        <v>54</v>
      </c>
      <c r="E7" s="4"/>
    </row>
    <row r="8" spans="1:5" x14ac:dyDescent="0.35">
      <c r="A8" s="4" t="s">
        <v>26</v>
      </c>
      <c r="B8" s="43"/>
      <c r="D8" s="4" t="s">
        <v>55</v>
      </c>
      <c r="E8" s="4"/>
    </row>
    <row r="9" spans="1:5" x14ac:dyDescent="0.35">
      <c r="A9" s="4" t="s">
        <v>27</v>
      </c>
      <c r="B9" s="43"/>
      <c r="D9" s="27" t="s">
        <v>56</v>
      </c>
      <c r="E9" s="4"/>
    </row>
    <row r="10" spans="1:5" x14ac:dyDescent="0.35">
      <c r="A10" s="29" t="s">
        <v>34</v>
      </c>
      <c r="B10" s="43"/>
      <c r="D10" s="4" t="s">
        <v>18</v>
      </c>
      <c r="E10" s="4"/>
    </row>
    <row r="11" spans="1:5" x14ac:dyDescent="0.35">
      <c r="A11" s="4" t="s">
        <v>28</v>
      </c>
      <c r="B11" s="43"/>
      <c r="D11" s="27" t="s">
        <v>57</v>
      </c>
      <c r="E11" s="4"/>
    </row>
    <row r="12" spans="1:5" x14ac:dyDescent="0.35">
      <c r="A12" s="28" t="s">
        <v>29</v>
      </c>
      <c r="B12" s="43"/>
      <c r="D12" s="4" t="s">
        <v>19</v>
      </c>
      <c r="E12" s="4"/>
    </row>
    <row r="13" spans="1:5" x14ac:dyDescent="0.35">
      <c r="A13" s="12" t="s">
        <v>36</v>
      </c>
      <c r="B13" s="43"/>
      <c r="D13" s="4" t="s">
        <v>20</v>
      </c>
      <c r="E13" s="4"/>
    </row>
    <row r="14" spans="1:5" x14ac:dyDescent="0.35">
      <c r="A14" s="4" t="s">
        <v>37</v>
      </c>
      <c r="B14" s="43"/>
      <c r="D14" s="4" t="s">
        <v>17</v>
      </c>
      <c r="E14" s="4"/>
    </row>
    <row r="15" spans="1:5" x14ac:dyDescent="0.35">
      <c r="A15" s="88" t="s">
        <v>63</v>
      </c>
      <c r="B15" s="89"/>
      <c r="D15" s="4" t="s">
        <v>16</v>
      </c>
      <c r="E15" s="4"/>
    </row>
    <row r="16" spans="1:5" x14ac:dyDescent="0.35">
      <c r="A16" s="30" t="s">
        <v>61</v>
      </c>
      <c r="B16" s="44">
        <v>7</v>
      </c>
      <c r="D16" s="27" t="s">
        <v>9</v>
      </c>
      <c r="E16" s="4"/>
    </row>
    <row r="17" spans="1:5" x14ac:dyDescent="0.35">
      <c r="A17" s="12" t="s">
        <v>41</v>
      </c>
      <c r="B17" s="43"/>
      <c r="D17" s="27" t="s">
        <v>10</v>
      </c>
      <c r="E17" s="4"/>
    </row>
    <row r="18" spans="1:5" x14ac:dyDescent="0.35">
      <c r="A18" s="12" t="s">
        <v>38</v>
      </c>
      <c r="B18" s="43"/>
      <c r="D18" s="27" t="s">
        <v>6</v>
      </c>
      <c r="E18" s="4"/>
    </row>
    <row r="19" spans="1:5" x14ac:dyDescent="0.35">
      <c r="A19" s="12" t="s">
        <v>39</v>
      </c>
      <c r="B19" s="43"/>
      <c r="D19" s="27" t="s">
        <v>45</v>
      </c>
      <c r="E19" s="4"/>
    </row>
    <row r="20" spans="1:5" x14ac:dyDescent="0.35">
      <c r="A20" s="30" t="s">
        <v>62</v>
      </c>
      <c r="B20" s="43"/>
      <c r="D20" s="27" t="s">
        <v>46</v>
      </c>
      <c r="E20" s="4"/>
    </row>
    <row r="21" spans="1:5" x14ac:dyDescent="0.35">
      <c r="A21" s="30" t="s">
        <v>42</v>
      </c>
      <c r="B21" s="43"/>
      <c r="D21" s="27" t="s">
        <v>47</v>
      </c>
      <c r="E21" s="4"/>
    </row>
    <row r="22" spans="1:5" x14ac:dyDescent="0.35">
      <c r="A22" s="12" t="s">
        <v>40</v>
      </c>
      <c r="B22" s="43"/>
      <c r="D22" s="27" t="s">
        <v>48</v>
      </c>
      <c r="E22" s="4"/>
    </row>
    <row r="23" spans="1:5" x14ac:dyDescent="0.35">
      <c r="A23" s="30" t="s">
        <v>67</v>
      </c>
      <c r="B23" s="44">
        <v>8.75</v>
      </c>
      <c r="D23" s="27" t="s">
        <v>49</v>
      </c>
      <c r="E23" s="4"/>
    </row>
    <row r="24" spans="1:5" x14ac:dyDescent="0.35">
      <c r="A24" s="90" t="s">
        <v>43</v>
      </c>
      <c r="B24" s="91"/>
      <c r="D24" s="27" t="s">
        <v>50</v>
      </c>
      <c r="E24" s="4"/>
    </row>
    <row r="25" spans="1:5" x14ac:dyDescent="0.35">
      <c r="A25" s="35" t="s">
        <v>68</v>
      </c>
      <c r="B25" s="43"/>
      <c r="D25" s="27" t="s">
        <v>51</v>
      </c>
      <c r="E25" s="4"/>
    </row>
    <row r="26" spans="1:5" x14ac:dyDescent="0.35">
      <c r="A26" s="35" t="s">
        <v>68</v>
      </c>
      <c r="B26" s="43"/>
      <c r="D26" s="27" t="s">
        <v>52</v>
      </c>
      <c r="E26" s="4"/>
    </row>
    <row r="27" spans="1:5" x14ac:dyDescent="0.35">
      <c r="A27" s="35" t="s">
        <v>68</v>
      </c>
      <c r="B27" s="43"/>
      <c r="D27" s="27" t="s">
        <v>53</v>
      </c>
      <c r="E27" s="4"/>
    </row>
    <row r="28" spans="1:5" x14ac:dyDescent="0.35">
      <c r="A28" s="92" t="s">
        <v>44</v>
      </c>
      <c r="B28" s="93"/>
      <c r="D28" s="27" t="s">
        <v>70</v>
      </c>
      <c r="E28" s="4"/>
    </row>
    <row r="29" spans="1:5" ht="25.5" x14ac:dyDescent="0.35">
      <c r="A29" s="32" t="s">
        <v>65</v>
      </c>
      <c r="B29" s="43"/>
      <c r="D29" s="47" t="s">
        <v>71</v>
      </c>
      <c r="E29" s="4"/>
    </row>
    <row r="30" spans="1:5" x14ac:dyDescent="0.35">
      <c r="A30" s="32" t="s">
        <v>64</v>
      </c>
      <c r="B30" s="45"/>
      <c r="D30" s="27" t="s">
        <v>59</v>
      </c>
      <c r="E30" s="4"/>
    </row>
    <row r="31" spans="1:5" x14ac:dyDescent="0.35">
      <c r="A31" s="32" t="s">
        <v>66</v>
      </c>
      <c r="B31" s="45"/>
    </row>
  </sheetData>
  <mergeCells count="3">
    <mergeCell ref="A15:B15"/>
    <mergeCell ref="A24:B24"/>
    <mergeCell ref="A28:B28"/>
  </mergeCells>
  <pageMargins left="0.11811023622047245" right="0.11811023622047245" top="0.74803149606299213" bottom="0.74803149606299213" header="0.31496062992125984" footer="0.31496062992125984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2</vt:i4>
      </vt:variant>
      <vt:variant>
        <vt:lpstr>Benoemde bereiken</vt:lpstr>
      </vt:variant>
      <vt:variant>
        <vt:i4>2</vt:i4>
      </vt:variant>
    </vt:vector>
  </HeadingPairs>
  <TitlesOfParts>
    <vt:vector size="4" baseType="lpstr">
      <vt:lpstr>Bestelformulier</vt:lpstr>
      <vt:lpstr>Blad1</vt:lpstr>
      <vt:lpstr>Bestelformulier!Afdrukbereik</vt:lpstr>
      <vt:lpstr>Blad1!Afdrukbereik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Twan Munster</dc:creator>
  <cp:lastModifiedBy>Twan Munster</cp:lastModifiedBy>
  <cp:lastPrinted>2023-06-07T09:40:59Z</cp:lastPrinted>
  <dcterms:created xsi:type="dcterms:W3CDTF">1999-10-14T17:47:18Z</dcterms:created>
  <dcterms:modified xsi:type="dcterms:W3CDTF">2024-05-15T09:26:01Z</dcterms:modified>
</cp:coreProperties>
</file>